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jreiter\Desktop\Data\Projekte\Klausurenkurs Statistik mit Excel\Fallstudie Kino\"/>
    </mc:Choice>
  </mc:AlternateContent>
  <bookViews>
    <workbookView xWindow="0" yWindow="0" windowWidth="5750" windowHeight="5000" firstSheet="1" activeTab="6"/>
  </bookViews>
  <sheets>
    <sheet name="Tabelle1" sheetId="63" r:id="rId1"/>
    <sheet name="Rohdaten" sheetId="49" r:id="rId2"/>
    <sheet name="a)" sheetId="64" r:id="rId3"/>
    <sheet name="b)" sheetId="65" r:id="rId4"/>
    <sheet name="c)" sheetId="66" r:id="rId5"/>
    <sheet name="d)" sheetId="67" r:id="rId6"/>
    <sheet name="e)" sheetId="69" r:id="rId7"/>
  </sheets>
  <definedNames>
    <definedName name="_xlnm._FilterDatabase" localSheetId="1" hidden="1">Rohdaten!$A$1:$E$451</definedName>
    <definedName name="Klassen">'e)'!$G$3:$H$18</definedName>
  </definedNames>
  <calcPr calcId="162913"/>
  <pivotCaches>
    <pivotCache cacheId="9" r:id="rId8"/>
    <pivotCache cacheId="10" r:id="rId9"/>
    <pivotCache cacheId="11" r:id="rId10"/>
    <pivotCache cacheId="12" r:id="rId11"/>
    <pivotCache cacheId="13" r:id="rId12"/>
    <pivotCache cacheId="14" r:id="rId1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9" i="66" l="1"/>
  <c r="E78" i="66" l="1"/>
  <c r="A86" i="66" l="1"/>
  <c r="G6" i="67" l="1"/>
  <c r="G7" i="67"/>
  <c r="G8" i="67"/>
  <c r="G9" i="67"/>
  <c r="G5" i="67"/>
  <c r="K101" i="69" l="1"/>
  <c r="H85" i="69"/>
  <c r="E401" i="69"/>
  <c r="E400" i="69"/>
  <c r="E399" i="69"/>
  <c r="E398" i="69"/>
  <c r="E397" i="69"/>
  <c r="E396" i="69"/>
  <c r="E395" i="69"/>
  <c r="E394" i="69"/>
  <c r="E393" i="69"/>
  <c r="E392" i="69"/>
  <c r="E391" i="69"/>
  <c r="E390" i="69"/>
  <c r="E389" i="69"/>
  <c r="E388" i="69"/>
  <c r="E387" i="69"/>
  <c r="E386" i="69"/>
  <c r="E385" i="69"/>
  <c r="E384" i="69"/>
  <c r="E383" i="69"/>
  <c r="E382" i="69"/>
  <c r="E381" i="69"/>
  <c r="E380" i="69"/>
  <c r="E379" i="69"/>
  <c r="E378" i="69"/>
  <c r="E377" i="69"/>
  <c r="E376" i="69"/>
  <c r="E375" i="69"/>
  <c r="E374" i="69"/>
  <c r="E373" i="69"/>
  <c r="E372" i="69"/>
  <c r="E371" i="69"/>
  <c r="E370" i="69"/>
  <c r="E369" i="69"/>
  <c r="E368" i="69"/>
  <c r="E367" i="69"/>
  <c r="E366" i="69"/>
  <c r="E365" i="69"/>
  <c r="E364" i="69"/>
  <c r="E363" i="69"/>
  <c r="E362" i="69"/>
  <c r="E361" i="69"/>
  <c r="E360" i="69"/>
  <c r="E359" i="69"/>
  <c r="E358" i="69"/>
  <c r="E357" i="69"/>
  <c r="E356" i="69"/>
  <c r="E355" i="69"/>
  <c r="E354" i="69"/>
  <c r="E353" i="69"/>
  <c r="E352" i="69"/>
  <c r="E351" i="69"/>
  <c r="E350" i="69"/>
  <c r="E349" i="69"/>
  <c r="E348" i="69"/>
  <c r="E347" i="69"/>
  <c r="E346" i="69"/>
  <c r="E345" i="69"/>
  <c r="E344" i="69"/>
  <c r="E343" i="69"/>
  <c r="E342" i="69"/>
  <c r="E341" i="69"/>
  <c r="E340" i="69"/>
  <c r="E339" i="69"/>
  <c r="E338" i="69"/>
  <c r="E337" i="69"/>
  <c r="E336" i="69"/>
  <c r="E335" i="69"/>
  <c r="E334" i="69"/>
  <c r="E333" i="69"/>
  <c r="E332" i="69"/>
  <c r="E331" i="69"/>
  <c r="E330" i="69"/>
  <c r="E329" i="69"/>
  <c r="E328" i="69"/>
  <c r="E327" i="69"/>
  <c r="E326" i="69"/>
  <c r="E325" i="69"/>
  <c r="E324" i="69"/>
  <c r="E323" i="69"/>
  <c r="E322" i="69"/>
  <c r="E321" i="69"/>
  <c r="E320" i="69"/>
  <c r="E319" i="69"/>
  <c r="E318" i="69"/>
  <c r="E317" i="69"/>
  <c r="E316" i="69"/>
  <c r="E315" i="69"/>
  <c r="E314" i="69"/>
  <c r="E313" i="69"/>
  <c r="E312" i="69"/>
  <c r="E311" i="69"/>
  <c r="E310" i="69"/>
  <c r="E309" i="69"/>
  <c r="E308" i="69"/>
  <c r="E307" i="69"/>
  <c r="E306" i="69"/>
  <c r="E305" i="69"/>
  <c r="E304" i="69"/>
  <c r="E303" i="69"/>
  <c r="E302" i="69"/>
  <c r="E301" i="69"/>
  <c r="E300" i="69"/>
  <c r="E299" i="69"/>
  <c r="E298" i="69"/>
  <c r="E297" i="69"/>
  <c r="E296" i="69"/>
  <c r="E295" i="69"/>
  <c r="E294" i="69"/>
  <c r="E293" i="69"/>
  <c r="E292" i="69"/>
  <c r="E291" i="69"/>
  <c r="E290" i="69"/>
  <c r="E289" i="69"/>
  <c r="E288" i="69"/>
  <c r="E287" i="69"/>
  <c r="E286" i="69"/>
  <c r="E285" i="69"/>
  <c r="E284" i="69"/>
  <c r="E283" i="69"/>
  <c r="E282" i="69"/>
  <c r="E281" i="69"/>
  <c r="E280" i="69"/>
  <c r="E279" i="69"/>
  <c r="E278" i="69"/>
  <c r="E277" i="69"/>
  <c r="E276" i="69"/>
  <c r="E275" i="69"/>
  <c r="E274" i="69"/>
  <c r="E273" i="69"/>
  <c r="E272" i="69"/>
  <c r="E271" i="69"/>
  <c r="E270" i="69"/>
  <c r="E269" i="69"/>
  <c r="E268" i="69"/>
  <c r="E267" i="69"/>
  <c r="E266" i="69"/>
  <c r="E265" i="69"/>
  <c r="E264" i="69"/>
  <c r="E263" i="69"/>
  <c r="E262" i="69"/>
  <c r="E261" i="69"/>
  <c r="E260" i="69"/>
  <c r="E259" i="69"/>
  <c r="E258" i="69"/>
  <c r="E257" i="69"/>
  <c r="E256" i="69"/>
  <c r="E255" i="69"/>
  <c r="E254" i="69"/>
  <c r="E253" i="69"/>
  <c r="E252" i="69"/>
  <c r="E251" i="69"/>
  <c r="E250" i="69"/>
  <c r="E249" i="69"/>
  <c r="E248" i="69"/>
  <c r="E247" i="69"/>
  <c r="E246" i="69"/>
  <c r="E245" i="69"/>
  <c r="E244" i="69"/>
  <c r="E243" i="69"/>
  <c r="E242" i="69"/>
  <c r="E241" i="69"/>
  <c r="E240" i="69"/>
  <c r="E239" i="69"/>
  <c r="E238" i="69"/>
  <c r="E237" i="69"/>
  <c r="E236" i="69"/>
  <c r="E235" i="69"/>
  <c r="E234" i="69"/>
  <c r="E233" i="69"/>
  <c r="E232" i="69"/>
  <c r="E231" i="69"/>
  <c r="E230" i="69"/>
  <c r="E229" i="69"/>
  <c r="E228" i="69"/>
  <c r="E227" i="69"/>
  <c r="E226" i="69"/>
  <c r="E225" i="69"/>
  <c r="E224" i="69"/>
  <c r="E223" i="69"/>
  <c r="E222" i="69"/>
  <c r="E221" i="69"/>
  <c r="E220" i="69"/>
  <c r="E219" i="69"/>
  <c r="E218" i="69"/>
  <c r="E217" i="69"/>
  <c r="E216" i="69"/>
  <c r="E215" i="69"/>
  <c r="E214" i="69"/>
  <c r="E213" i="69"/>
  <c r="E212" i="69"/>
  <c r="E211" i="69"/>
  <c r="E210" i="69"/>
  <c r="E209" i="69"/>
  <c r="E208" i="69"/>
  <c r="E207" i="69"/>
  <c r="E206" i="69"/>
  <c r="E205" i="69"/>
  <c r="E204" i="69"/>
  <c r="E203" i="69"/>
  <c r="E202" i="69"/>
  <c r="E201" i="69"/>
  <c r="E200" i="69"/>
  <c r="E199" i="69"/>
  <c r="E198" i="69"/>
  <c r="E197" i="69"/>
  <c r="E196" i="69"/>
  <c r="E195" i="69"/>
  <c r="E194" i="69"/>
  <c r="E193" i="69"/>
  <c r="E192" i="69"/>
  <c r="E191" i="69"/>
  <c r="E190" i="69"/>
  <c r="E189" i="69"/>
  <c r="E188" i="69"/>
  <c r="E187" i="69"/>
  <c r="E186" i="69"/>
  <c r="E185" i="69"/>
  <c r="E184" i="69"/>
  <c r="E183" i="69"/>
  <c r="E182" i="69"/>
  <c r="E181" i="69"/>
  <c r="E180" i="69"/>
  <c r="E179" i="69"/>
  <c r="E178" i="69"/>
  <c r="E177" i="69"/>
  <c r="E176" i="69"/>
  <c r="E175" i="69"/>
  <c r="E174" i="69"/>
  <c r="E173" i="69"/>
  <c r="E172" i="69"/>
  <c r="E171" i="69"/>
  <c r="E170" i="69"/>
  <c r="E169" i="69"/>
  <c r="E168" i="69"/>
  <c r="E167" i="69"/>
  <c r="E166" i="69"/>
  <c r="E165" i="69"/>
  <c r="E164" i="69"/>
  <c r="E163" i="69"/>
  <c r="E162" i="69"/>
  <c r="E161" i="69"/>
  <c r="E160" i="69"/>
  <c r="E159" i="69"/>
  <c r="E158" i="69"/>
  <c r="E157" i="69"/>
  <c r="E156" i="69"/>
  <c r="E155" i="69"/>
  <c r="E154" i="69"/>
  <c r="E153" i="69"/>
  <c r="E152" i="69"/>
  <c r="E151" i="69"/>
  <c r="E150" i="69"/>
  <c r="E149" i="69"/>
  <c r="E148" i="69"/>
  <c r="E147" i="69"/>
  <c r="E146" i="69"/>
  <c r="E145" i="69"/>
  <c r="E144" i="69"/>
  <c r="E143" i="69"/>
  <c r="E142" i="69"/>
  <c r="E141" i="69"/>
  <c r="E140" i="69"/>
  <c r="E139" i="69"/>
  <c r="E138" i="69"/>
  <c r="E137" i="69"/>
  <c r="E136" i="69"/>
  <c r="E135" i="69"/>
  <c r="E134" i="69"/>
  <c r="E133" i="69"/>
  <c r="E132" i="69"/>
  <c r="E131" i="69"/>
  <c r="E130" i="69"/>
  <c r="E129" i="69"/>
  <c r="E128" i="69"/>
  <c r="E127" i="69"/>
  <c r="E126" i="69"/>
  <c r="E125" i="69"/>
  <c r="E124" i="69"/>
  <c r="E123" i="69"/>
  <c r="E122" i="69"/>
  <c r="E121" i="69"/>
  <c r="E120" i="69"/>
  <c r="E119" i="69"/>
  <c r="E118" i="69"/>
  <c r="E117" i="69"/>
  <c r="E116" i="69"/>
  <c r="E115" i="69"/>
  <c r="E114" i="69"/>
  <c r="E113" i="69"/>
  <c r="E112" i="69"/>
  <c r="E111" i="69"/>
  <c r="E110" i="69"/>
  <c r="E109" i="69"/>
  <c r="E108" i="69"/>
  <c r="E107" i="69"/>
  <c r="E106" i="69"/>
  <c r="E105" i="69"/>
  <c r="E104" i="69"/>
  <c r="E103" i="69"/>
  <c r="E102" i="69"/>
  <c r="E101" i="69"/>
  <c r="E100" i="69"/>
  <c r="E99" i="69"/>
  <c r="E98" i="69"/>
  <c r="E97" i="69"/>
  <c r="E96" i="69"/>
  <c r="E95" i="69"/>
  <c r="E94" i="69"/>
  <c r="E93" i="69"/>
  <c r="E92" i="69"/>
  <c r="E91" i="69"/>
  <c r="E90" i="69"/>
  <c r="E89" i="69"/>
  <c r="E88" i="69"/>
  <c r="E87" i="69"/>
  <c r="E86" i="69"/>
  <c r="E85" i="69"/>
  <c r="E84" i="69"/>
  <c r="E83" i="69"/>
  <c r="E82" i="69"/>
  <c r="E81" i="69"/>
  <c r="E80" i="69"/>
  <c r="E79" i="69"/>
  <c r="E78" i="69"/>
  <c r="E77" i="69"/>
  <c r="E76" i="69"/>
  <c r="E75" i="69"/>
  <c r="E74" i="69"/>
  <c r="E73" i="69"/>
  <c r="E72" i="69"/>
  <c r="E71" i="69"/>
  <c r="E70" i="69"/>
  <c r="E69" i="69"/>
  <c r="E68" i="69"/>
  <c r="E67" i="69"/>
  <c r="E66" i="69"/>
  <c r="E65" i="69"/>
  <c r="E64" i="69"/>
  <c r="E63" i="69"/>
  <c r="E62" i="69"/>
  <c r="E61" i="69"/>
  <c r="E60" i="69"/>
  <c r="E59" i="69"/>
  <c r="E58" i="69"/>
  <c r="E57" i="69"/>
  <c r="E56" i="69"/>
  <c r="E55" i="69"/>
  <c r="E54" i="69"/>
  <c r="E53" i="69"/>
  <c r="E52" i="69"/>
  <c r="E51" i="69"/>
  <c r="E50" i="69"/>
  <c r="E49" i="69"/>
  <c r="E48" i="69"/>
  <c r="E47" i="69"/>
  <c r="E46" i="69"/>
  <c r="E45" i="69"/>
  <c r="E44" i="69"/>
  <c r="E43" i="69"/>
  <c r="E42" i="69"/>
  <c r="E41" i="69"/>
  <c r="E40" i="69"/>
  <c r="E39" i="69"/>
  <c r="E38" i="69"/>
  <c r="E37" i="69"/>
  <c r="E36" i="69"/>
  <c r="E35" i="69"/>
  <c r="E34" i="69"/>
  <c r="E33" i="69"/>
  <c r="E32" i="69"/>
  <c r="E31" i="69"/>
  <c r="E30" i="69"/>
  <c r="E29" i="69"/>
  <c r="B83" i="66" l="1"/>
  <c r="I80" i="69" l="1"/>
  <c r="I92" i="69" s="1"/>
  <c r="H80" i="69"/>
  <c r="H92" i="69" s="1"/>
  <c r="J80" i="69"/>
  <c r="J92" i="69" s="1"/>
  <c r="K80" i="69"/>
  <c r="K92" i="69" s="1"/>
  <c r="L80" i="69"/>
  <c r="L92" i="69" s="1"/>
  <c r="H81" i="69"/>
  <c r="H93" i="69" s="1"/>
  <c r="I81" i="69"/>
  <c r="I93" i="69" s="1"/>
  <c r="J81" i="69"/>
  <c r="J93" i="69" s="1"/>
  <c r="K81" i="69"/>
  <c r="K93" i="69" s="1"/>
  <c r="L81" i="69"/>
  <c r="L93" i="69" s="1"/>
  <c r="H82" i="69"/>
  <c r="H94" i="69" s="1"/>
  <c r="I82" i="69"/>
  <c r="I94" i="69" s="1"/>
  <c r="J82" i="69"/>
  <c r="J94" i="69" s="1"/>
  <c r="K82" i="69"/>
  <c r="K94" i="69" s="1"/>
  <c r="L82" i="69"/>
  <c r="L94" i="69" s="1"/>
  <c r="H83" i="69"/>
  <c r="H95" i="69" s="1"/>
  <c r="I83" i="69"/>
  <c r="I95" i="69" s="1"/>
  <c r="J83" i="69"/>
  <c r="J95" i="69" s="1"/>
  <c r="K83" i="69"/>
  <c r="K95" i="69" s="1"/>
  <c r="L83" i="69"/>
  <c r="L95" i="69" s="1"/>
  <c r="H84" i="69"/>
  <c r="H96" i="69" s="1"/>
  <c r="I84" i="69"/>
  <c r="I96" i="69" s="1"/>
  <c r="J84" i="69"/>
  <c r="J96" i="69" s="1"/>
  <c r="K84" i="69"/>
  <c r="K96" i="69" s="1"/>
  <c r="L84" i="69"/>
  <c r="L96" i="69" s="1"/>
  <c r="H97" i="69"/>
  <c r="I85" i="69"/>
  <c r="I97" i="69" s="1"/>
  <c r="J85" i="69"/>
  <c r="J97" i="69" s="1"/>
  <c r="K85" i="69"/>
  <c r="K97" i="69" s="1"/>
  <c r="L85" i="69"/>
  <c r="L97" i="69" s="1"/>
  <c r="I79" i="69"/>
  <c r="I91" i="69" s="1"/>
  <c r="J79" i="69"/>
  <c r="J91" i="69" s="1"/>
  <c r="K79" i="69"/>
  <c r="K91" i="69" s="1"/>
  <c r="L79" i="69"/>
  <c r="L91" i="69" s="1"/>
  <c r="H79" i="69"/>
  <c r="H91" i="69" s="1"/>
  <c r="I46" i="69"/>
  <c r="J46" i="69"/>
  <c r="K46" i="69"/>
  <c r="L46" i="69"/>
  <c r="I47" i="69"/>
  <c r="J47" i="69"/>
  <c r="K47" i="69"/>
  <c r="L47" i="69"/>
  <c r="I48" i="69"/>
  <c r="J48" i="69"/>
  <c r="K48" i="69"/>
  <c r="L48" i="69"/>
  <c r="I49" i="69"/>
  <c r="J49" i="69"/>
  <c r="K49" i="69"/>
  <c r="L49" i="69"/>
  <c r="I50" i="69"/>
  <c r="J50" i="69"/>
  <c r="K50" i="69"/>
  <c r="L50" i="69"/>
  <c r="I51" i="69"/>
  <c r="J51" i="69"/>
  <c r="K51" i="69"/>
  <c r="L51" i="69"/>
  <c r="I52" i="69"/>
  <c r="J52" i="69"/>
  <c r="K52" i="69"/>
  <c r="L52" i="69"/>
  <c r="I53" i="69"/>
  <c r="J53" i="69"/>
  <c r="K53" i="69"/>
  <c r="L53" i="69"/>
  <c r="I54" i="69"/>
  <c r="J54" i="69"/>
  <c r="K54" i="69"/>
  <c r="L54" i="69"/>
  <c r="I55" i="69"/>
  <c r="J55" i="69"/>
  <c r="K55" i="69"/>
  <c r="L55" i="69"/>
  <c r="H46" i="69"/>
  <c r="H47" i="69"/>
  <c r="H48" i="69"/>
  <c r="H49" i="69"/>
  <c r="H50" i="69"/>
  <c r="H51" i="69"/>
  <c r="H52" i="69"/>
  <c r="H53" i="69"/>
  <c r="H54" i="69"/>
  <c r="H55" i="69"/>
  <c r="I45" i="69"/>
  <c r="J45" i="69"/>
  <c r="K45" i="69"/>
  <c r="L45" i="69"/>
  <c r="H45" i="69"/>
  <c r="H44" i="69"/>
  <c r="L44" i="69"/>
  <c r="K44" i="69"/>
  <c r="J44" i="69"/>
  <c r="I44" i="69"/>
  <c r="G101" i="69" l="1"/>
  <c r="J102" i="69" l="1"/>
  <c r="G103" i="69"/>
  <c r="F17" i="67"/>
  <c r="G17" i="67" s="1"/>
  <c r="F16" i="67"/>
  <c r="G16" i="67" s="1"/>
  <c r="M49" i="64" l="1"/>
  <c r="M28" i="64"/>
  <c r="M12" i="64"/>
  <c r="G68" i="64"/>
  <c r="G69" i="64"/>
  <c r="G70" i="64"/>
  <c r="G71" i="64"/>
  <c r="G72" i="64"/>
  <c r="G73" i="64"/>
  <c r="G74" i="64"/>
  <c r="G75" i="64"/>
  <c r="G76" i="64"/>
  <c r="G67" i="64"/>
  <c r="F62" i="64"/>
  <c r="F63" i="64"/>
  <c r="F64" i="64"/>
  <c r="F65" i="64"/>
  <c r="F66" i="64"/>
  <c r="F67" i="64"/>
  <c r="F68" i="64"/>
  <c r="F69" i="64"/>
  <c r="F70" i="64"/>
  <c r="F71" i="64"/>
  <c r="F72" i="64"/>
  <c r="F73" i="64"/>
  <c r="F74" i="64"/>
  <c r="F75" i="64"/>
  <c r="F76" i="64"/>
  <c r="F61" i="64"/>
  <c r="E70" i="64"/>
  <c r="E71" i="64"/>
  <c r="E72" i="64"/>
  <c r="E73" i="64"/>
  <c r="E74" i="64"/>
  <c r="E75" i="64"/>
  <c r="E76" i="64"/>
  <c r="E69" i="64"/>
  <c r="E72" i="66" l="1"/>
  <c r="C49" i="66"/>
  <c r="F57" i="66" s="1"/>
  <c r="D36" i="66"/>
  <c r="D21" i="66"/>
  <c r="H32" i="66" s="1"/>
  <c r="B73" i="66"/>
  <c r="B72" i="66"/>
  <c r="E38" i="66"/>
  <c r="E42" i="66"/>
  <c r="E41" i="66"/>
  <c r="E39" i="66"/>
  <c r="E43" i="66"/>
  <c r="E40" i="66"/>
  <c r="E37" i="66"/>
  <c r="E36" i="66"/>
  <c r="E12" i="66"/>
  <c r="E16" i="66"/>
  <c r="E19" i="66"/>
  <c r="E13" i="66"/>
  <c r="E17" i="66"/>
  <c r="E14" i="66"/>
  <c r="E18" i="66"/>
  <c r="E15" i="66"/>
  <c r="E11" i="66"/>
  <c r="E10" i="66"/>
  <c r="B74" i="66" l="1"/>
  <c r="F18" i="66"/>
  <c r="F14" i="66"/>
  <c r="F17" i="66"/>
  <c r="F13" i="66"/>
  <c r="F43" i="66"/>
  <c r="F39" i="66"/>
  <c r="F42" i="66"/>
  <c r="F38" i="66"/>
  <c r="F11" i="66"/>
  <c r="F36" i="66"/>
  <c r="D45" i="66"/>
  <c r="E73" i="66" s="1"/>
  <c r="F41" i="66"/>
  <c r="F37" i="66"/>
  <c r="F16" i="66"/>
  <c r="F12" i="66"/>
  <c r="F10" i="66"/>
  <c r="F40" i="66"/>
  <c r="F19" i="66"/>
  <c r="F15" i="66"/>
  <c r="F49" i="65"/>
  <c r="B65" i="65"/>
  <c r="E77" i="66" l="1"/>
  <c r="C48" i="66"/>
  <c r="B51" i="66" s="1"/>
  <c r="E53" i="66" s="1"/>
  <c r="C82" i="66"/>
  <c r="D36" i="65"/>
  <c r="C36" i="65"/>
  <c r="B36" i="65"/>
  <c r="C32" i="65"/>
  <c r="B32" i="65"/>
  <c r="D32" i="65"/>
  <c r="E36" i="65"/>
  <c r="E13" i="65"/>
  <c r="E9" i="65"/>
  <c r="E12" i="65"/>
  <c r="E14" i="65"/>
  <c r="E33" i="65"/>
  <c r="E34" i="65"/>
  <c r="E32" i="65"/>
  <c r="E11" i="65"/>
  <c r="E35" i="65"/>
  <c r="E10" i="65"/>
  <c r="D37" i="65" l="1"/>
  <c r="F36" i="65" s="1"/>
  <c r="D16" i="65"/>
  <c r="F11" i="65" s="1"/>
  <c r="E7" i="65"/>
  <c r="E8" i="65"/>
  <c r="F12" i="65" l="1"/>
  <c r="F10" i="65"/>
  <c r="F14" i="65"/>
  <c r="F13" i="65"/>
  <c r="F9" i="65"/>
  <c r="B55" i="65"/>
  <c r="D69" i="65" s="1"/>
  <c r="F33" i="65"/>
  <c r="F34" i="65"/>
  <c r="F35" i="65"/>
  <c r="F32" i="65"/>
  <c r="F7" i="65"/>
  <c r="F8" i="65"/>
  <c r="B66" i="65" l="1"/>
  <c r="B74" i="65" s="1"/>
  <c r="A78" i="65" s="1"/>
  <c r="C40" i="65"/>
  <c r="C43" i="65" l="1"/>
  <c r="B43" i="65"/>
  <c r="E45" i="65" s="1"/>
  <c r="C73" i="65"/>
  <c r="I48" i="64"/>
  <c r="I49" i="64"/>
  <c r="I50" i="64" s="1"/>
  <c r="I51" i="64" s="1"/>
  <c r="I52" i="64" s="1"/>
  <c r="I53" i="64" s="1"/>
  <c r="I54" i="64" s="1"/>
  <c r="I55" i="64" s="1"/>
  <c r="I47" i="64"/>
  <c r="I26" i="64"/>
  <c r="I27" i="64" s="1"/>
  <c r="I28" i="64" s="1"/>
  <c r="I29" i="64" s="1"/>
  <c r="I30" i="64" s="1"/>
  <c r="I31" i="64" s="1"/>
  <c r="I32" i="64" s="1"/>
  <c r="I33" i="64" s="1"/>
  <c r="I34" i="64" s="1"/>
  <c r="I35" i="64" s="1"/>
  <c r="I36" i="64" s="1"/>
  <c r="I37" i="64" s="1"/>
  <c r="I38" i="64" s="1"/>
  <c r="I39" i="64" s="1"/>
  <c r="H57" i="64"/>
  <c r="H47" i="64"/>
  <c r="H48" i="64"/>
  <c r="H49" i="64"/>
  <c r="H50" i="64"/>
  <c r="H51" i="64"/>
  <c r="H52" i="64"/>
  <c r="H53" i="64"/>
  <c r="H54" i="64"/>
  <c r="H55" i="64"/>
  <c r="H46" i="64"/>
  <c r="H41" i="64"/>
  <c r="H25" i="64"/>
  <c r="H26" i="64"/>
  <c r="H27" i="64"/>
  <c r="H28" i="64"/>
  <c r="H29" i="64"/>
  <c r="H30" i="64"/>
  <c r="H31" i="64"/>
  <c r="H32" i="64"/>
  <c r="H33" i="64"/>
  <c r="H34" i="64"/>
  <c r="H35" i="64"/>
  <c r="H36" i="64"/>
  <c r="H37" i="64"/>
  <c r="H38" i="64"/>
  <c r="H39" i="64"/>
  <c r="H24" i="64"/>
  <c r="I24" i="64" s="1"/>
  <c r="I46" i="64"/>
  <c r="I12" i="64"/>
  <c r="I13" i="64" s="1"/>
  <c r="I14" i="64" s="1"/>
  <c r="I15" i="64" s="1"/>
  <c r="I16" i="64" s="1"/>
  <c r="I17" i="64" s="1"/>
  <c r="I11" i="64"/>
  <c r="I10" i="64"/>
  <c r="H19" i="64"/>
  <c r="H11" i="64"/>
  <c r="H12" i="64"/>
  <c r="H13" i="64"/>
  <c r="H14" i="64"/>
  <c r="H15" i="64"/>
  <c r="H16" i="64"/>
  <c r="H17" i="64"/>
  <c r="H10" i="64"/>
  <c r="G19" i="64"/>
  <c r="G57" i="64"/>
  <c r="G41" i="64"/>
  <c r="I25" i="64" l="1"/>
</calcChain>
</file>

<file path=xl/sharedStrings.xml><?xml version="1.0" encoding="utf-8"?>
<sst xmlns="http://schemas.openxmlformats.org/spreadsheetml/2006/main" count="3558" uniqueCount="565">
  <si>
    <t xml:space="preserve">Lfd. Nr. </t>
  </si>
  <si>
    <t>A</t>
  </si>
  <si>
    <t>B</t>
  </si>
  <si>
    <t>SIG.</t>
  </si>
  <si>
    <t>Spaltenbeschriftungen</t>
  </si>
  <si>
    <t>Gesamt</t>
  </si>
  <si>
    <t>(Leer)</t>
  </si>
  <si>
    <t>n=</t>
  </si>
  <si>
    <t>Merkmal:</t>
  </si>
  <si>
    <t>Verteilung:</t>
  </si>
  <si>
    <t>Parameter</t>
  </si>
  <si>
    <t>)</t>
  </si>
  <si>
    <t>Falls das Grenzrisiko vorab spezifiziert werden kann, z. B. mit:</t>
  </si>
  <si>
    <t>Mittelwert</t>
  </si>
  <si>
    <t>Summanden für Prüfgröße</t>
  </si>
  <si>
    <t>Varianz</t>
  </si>
  <si>
    <t>a</t>
  </si>
  <si>
    <t>Erwartete Wahrscheinlichkeit</t>
  </si>
  <si>
    <t>Wert der Prüfgröße</t>
  </si>
  <si>
    <t>Anzahl Klasen m</t>
  </si>
  <si>
    <t>Wert der Prüfgröße PG</t>
  </si>
  <si>
    <t>Genre</t>
  </si>
  <si>
    <t>Standort</t>
  </si>
  <si>
    <t>Auslastung</t>
  </si>
  <si>
    <t>Action</t>
  </si>
  <si>
    <t>Komödie</t>
  </si>
  <si>
    <t>Krimi</t>
  </si>
  <si>
    <t>Thriller</t>
  </si>
  <si>
    <t>Drama</t>
  </si>
  <si>
    <t>C</t>
  </si>
  <si>
    <t>Titel-ID</t>
  </si>
  <si>
    <t>Standort A</t>
  </si>
  <si>
    <t>Standort C</t>
  </si>
  <si>
    <t>A-1</t>
  </si>
  <si>
    <t>A-11</t>
  </si>
  <si>
    <t>A-119</t>
  </si>
  <si>
    <t>A-120</t>
  </si>
  <si>
    <t>A-127</t>
  </si>
  <si>
    <t>A-13</t>
  </si>
  <si>
    <t>A-133</t>
  </si>
  <si>
    <t>A-143</t>
  </si>
  <si>
    <t>A-152</t>
  </si>
  <si>
    <t>A-155</t>
  </si>
  <si>
    <t>A-163</t>
  </si>
  <si>
    <t>A-167</t>
  </si>
  <si>
    <t>A-17</t>
  </si>
  <si>
    <t>A-186</t>
  </si>
  <si>
    <t>A-202</t>
  </si>
  <si>
    <t>A-204</t>
  </si>
  <si>
    <t>A-209</t>
  </si>
  <si>
    <t>A-21</t>
  </si>
  <si>
    <t>A-214</t>
  </si>
  <si>
    <t>A-215</t>
  </si>
  <si>
    <t>A-232</t>
  </si>
  <si>
    <t>A-236</t>
  </si>
  <si>
    <t>A-238</t>
  </si>
  <si>
    <t>A-239</t>
  </si>
  <si>
    <t>A-244</t>
  </si>
  <si>
    <t>A-247</t>
  </si>
  <si>
    <t>A-252</t>
  </si>
  <si>
    <t>A-261</t>
  </si>
  <si>
    <t>A-281</t>
  </si>
  <si>
    <t>A-283</t>
  </si>
  <si>
    <t>A-296</t>
  </si>
  <si>
    <t>A-298</t>
  </si>
  <si>
    <t>A-302</t>
  </si>
  <si>
    <t>A-305</t>
  </si>
  <si>
    <t>A-320</t>
  </si>
  <si>
    <t>A-331</t>
  </si>
  <si>
    <t>A-333</t>
  </si>
  <si>
    <t>A-340</t>
  </si>
  <si>
    <t>A-351</t>
  </si>
  <si>
    <t>A-352</t>
  </si>
  <si>
    <t>A-357</t>
  </si>
  <si>
    <t>A-360</t>
  </si>
  <si>
    <t>A-364</t>
  </si>
  <si>
    <t>A-365</t>
  </si>
  <si>
    <t>A-386</t>
  </si>
  <si>
    <t>A-387</t>
  </si>
  <si>
    <t>A-388</t>
  </si>
  <si>
    <t>A-393</t>
  </si>
  <si>
    <t>A-396</t>
  </si>
  <si>
    <t>A-398</t>
  </si>
  <si>
    <t>A-4</t>
  </si>
  <si>
    <t>A-403</t>
  </si>
  <si>
    <t>A-404</t>
  </si>
  <si>
    <t>A-410</t>
  </si>
  <si>
    <t>A-412</t>
  </si>
  <si>
    <t>A-420</t>
  </si>
  <si>
    <t>A-423</t>
  </si>
  <si>
    <t>A-433</t>
  </si>
  <si>
    <t>A-439</t>
  </si>
  <si>
    <t>A-440</t>
  </si>
  <si>
    <t>A-442</t>
  </si>
  <si>
    <t>A-448</t>
  </si>
  <si>
    <t>A-463</t>
  </si>
  <si>
    <t>A-47</t>
  </si>
  <si>
    <t>A-473</t>
  </si>
  <si>
    <t>A-478</t>
  </si>
  <si>
    <t>A-486</t>
  </si>
  <si>
    <t>A-488</t>
  </si>
  <si>
    <t>A-495</t>
  </si>
  <si>
    <t>A-5</t>
  </si>
  <si>
    <t>A-56</t>
  </si>
  <si>
    <t>A-57</t>
  </si>
  <si>
    <t>A-58</t>
  </si>
  <si>
    <t>A-60</t>
  </si>
  <si>
    <t>A-68</t>
  </si>
  <si>
    <t>A-74</t>
  </si>
  <si>
    <t>A-79</t>
  </si>
  <si>
    <t>A-8</t>
  </si>
  <si>
    <t>A-86</t>
  </si>
  <si>
    <t>A-95</t>
  </si>
  <si>
    <t>D-117</t>
  </si>
  <si>
    <t>D-126</t>
  </si>
  <si>
    <t>D-128</t>
  </si>
  <si>
    <t>D-129</t>
  </si>
  <si>
    <t>D-132</t>
  </si>
  <si>
    <t>D-15</t>
  </si>
  <si>
    <t>D-150</t>
  </si>
  <si>
    <t>D-157</t>
  </si>
  <si>
    <t>D-160</t>
  </si>
  <si>
    <t>D-161</t>
  </si>
  <si>
    <t>D-163</t>
  </si>
  <si>
    <t>D-169</t>
  </si>
  <si>
    <t>D-181</t>
  </si>
  <si>
    <t>D-187</t>
  </si>
  <si>
    <t>D-193</t>
  </si>
  <si>
    <t>D-197</t>
  </si>
  <si>
    <t>D-198</t>
  </si>
  <si>
    <t>D-201</t>
  </si>
  <si>
    <t>D-208</t>
  </si>
  <si>
    <t>D-209</t>
  </si>
  <si>
    <t>D-213</t>
  </si>
  <si>
    <t>D-22</t>
  </si>
  <si>
    <t>D-221</t>
  </si>
  <si>
    <t>D-227</t>
  </si>
  <si>
    <t>D-236</t>
  </si>
  <si>
    <t>D-240</t>
  </si>
  <si>
    <t>D-247</t>
  </si>
  <si>
    <t>D-253</t>
  </si>
  <si>
    <t>D-274</t>
  </si>
  <si>
    <t>D-275</t>
  </si>
  <si>
    <t>D-282</t>
  </si>
  <si>
    <t>D-288</t>
  </si>
  <si>
    <t>D-301</t>
  </si>
  <si>
    <t>D-312</t>
  </si>
  <si>
    <t>D-320</t>
  </si>
  <si>
    <t>D-322</t>
  </si>
  <si>
    <t>D-325</t>
  </si>
  <si>
    <t>D-326</t>
  </si>
  <si>
    <t>D-329</t>
  </si>
  <si>
    <t>D-330</t>
  </si>
  <si>
    <t>D-345</t>
  </si>
  <si>
    <t>D-352</t>
  </si>
  <si>
    <t>D-353</t>
  </si>
  <si>
    <t>D-368</t>
  </si>
  <si>
    <t>D-373</t>
  </si>
  <si>
    <t>D-375</t>
  </si>
  <si>
    <t>D-38</t>
  </si>
  <si>
    <t>D-381</t>
  </si>
  <si>
    <t>D-385</t>
  </si>
  <si>
    <t>D-39</t>
  </si>
  <si>
    <t>D-4</t>
  </si>
  <si>
    <t>D-40</t>
  </si>
  <si>
    <t>D-418</t>
  </si>
  <si>
    <t>D-428</t>
  </si>
  <si>
    <t>D-437</t>
  </si>
  <si>
    <t>D-439</t>
  </si>
  <si>
    <t>D-450</t>
  </si>
  <si>
    <t>D-452</t>
  </si>
  <si>
    <t>D-454</t>
  </si>
  <si>
    <t>D-455</t>
  </si>
  <si>
    <t>D-460</t>
  </si>
  <si>
    <t>D-466</t>
  </si>
  <si>
    <t>D-467</t>
  </si>
  <si>
    <t>D-480</t>
  </si>
  <si>
    <t>D-487</t>
  </si>
  <si>
    <t>D-490</t>
  </si>
  <si>
    <t>D-492</t>
  </si>
  <si>
    <t>D-5</t>
  </si>
  <si>
    <t>D-6</t>
  </si>
  <si>
    <t>D-64</t>
  </si>
  <si>
    <t>D-65</t>
  </si>
  <si>
    <t>D-68</t>
  </si>
  <si>
    <t>D-7</t>
  </si>
  <si>
    <t>D-71</t>
  </si>
  <si>
    <t>D-74</t>
  </si>
  <si>
    <t>D-78</t>
  </si>
  <si>
    <t>D-79</t>
  </si>
  <si>
    <t>D-82</t>
  </si>
  <si>
    <t>D-84</t>
  </si>
  <si>
    <t>D-87</t>
  </si>
  <si>
    <t>D-90</t>
  </si>
  <si>
    <t>D-97</t>
  </si>
  <si>
    <t>D-99</t>
  </si>
  <si>
    <t>K-102</t>
  </si>
  <si>
    <t>K-103</t>
  </si>
  <si>
    <t>K-104</t>
  </si>
  <si>
    <t>K-106</t>
  </si>
  <si>
    <t>K-123</t>
  </si>
  <si>
    <t>K-124</t>
  </si>
  <si>
    <t>K-126</t>
  </si>
  <si>
    <t>K-127</t>
  </si>
  <si>
    <t>K-131</t>
  </si>
  <si>
    <t>K-133</t>
  </si>
  <si>
    <t>K-137</t>
  </si>
  <si>
    <t>K-142</t>
  </si>
  <si>
    <t>K-15</t>
  </si>
  <si>
    <t>K-157</t>
  </si>
  <si>
    <t>K-158</t>
  </si>
  <si>
    <t>K-16</t>
  </si>
  <si>
    <t>K-166</t>
  </si>
  <si>
    <t>K-168</t>
  </si>
  <si>
    <t>K-17</t>
  </si>
  <si>
    <t>K-173</t>
  </si>
  <si>
    <t>K-175</t>
  </si>
  <si>
    <t>K-176</t>
  </si>
  <si>
    <t>K-177</t>
  </si>
  <si>
    <t>K-178</t>
  </si>
  <si>
    <t>K-179</t>
  </si>
  <si>
    <t>K-188</t>
  </si>
  <si>
    <t>K-192</t>
  </si>
  <si>
    <t>K-195</t>
  </si>
  <si>
    <t>K-196</t>
  </si>
  <si>
    <t>K-198</t>
  </si>
  <si>
    <t>K-207</t>
  </si>
  <si>
    <t>K-212</t>
  </si>
  <si>
    <t>K-216</t>
  </si>
  <si>
    <t>K-218</t>
  </si>
  <si>
    <t>K-221</t>
  </si>
  <si>
    <t>K-225</t>
  </si>
  <si>
    <t>K-23</t>
  </si>
  <si>
    <t>K-234</t>
  </si>
  <si>
    <t>K-24</t>
  </si>
  <si>
    <t>K-242</t>
  </si>
  <si>
    <t>K-245</t>
  </si>
  <si>
    <t>K-249</t>
  </si>
  <si>
    <t>K-25</t>
  </si>
  <si>
    <t>K-250</t>
  </si>
  <si>
    <t>K-257</t>
  </si>
  <si>
    <t>K-258</t>
  </si>
  <si>
    <t>K-259</t>
  </si>
  <si>
    <t>K-262</t>
  </si>
  <si>
    <t>K-263</t>
  </si>
  <si>
    <t>K-264</t>
  </si>
  <si>
    <t>K-267</t>
  </si>
  <si>
    <t>K-269</t>
  </si>
  <si>
    <t>K-272</t>
  </si>
  <si>
    <t>K-279</t>
  </si>
  <si>
    <t>K-284</t>
  </si>
  <si>
    <t>K-285</t>
  </si>
  <si>
    <t>K-286</t>
  </si>
  <si>
    <t>K-287</t>
  </si>
  <si>
    <t>K-29</t>
  </si>
  <si>
    <t>K-291</t>
  </si>
  <si>
    <t>K-3</t>
  </si>
  <si>
    <t>K-302</t>
  </si>
  <si>
    <t>K-305</t>
  </si>
  <si>
    <t>K-306</t>
  </si>
  <si>
    <t>K-307</t>
  </si>
  <si>
    <t>K-31</t>
  </si>
  <si>
    <t>K-310</t>
  </si>
  <si>
    <t>K-313</t>
  </si>
  <si>
    <t>K-317</t>
  </si>
  <si>
    <t>K-319</t>
  </si>
  <si>
    <t>K-331</t>
  </si>
  <si>
    <t>K-332</t>
  </si>
  <si>
    <t>K-337</t>
  </si>
  <si>
    <t>K-339</t>
  </si>
  <si>
    <t>K-343</t>
  </si>
  <si>
    <t>K-344</t>
  </si>
  <si>
    <t>K-345</t>
  </si>
  <si>
    <t>K-347</t>
  </si>
  <si>
    <t>K-349</t>
  </si>
  <si>
    <t>K-351</t>
  </si>
  <si>
    <t>K-352</t>
  </si>
  <si>
    <t>K-353</t>
  </si>
  <si>
    <t>K-356</t>
  </si>
  <si>
    <t>K-363</t>
  </si>
  <si>
    <t>K-374</t>
  </si>
  <si>
    <t>K-379</t>
  </si>
  <si>
    <t>K-38</t>
  </si>
  <si>
    <t>K-380</t>
  </si>
  <si>
    <t>K-385</t>
  </si>
  <si>
    <t>K-386</t>
  </si>
  <si>
    <t>K-390</t>
  </si>
  <si>
    <t>K-391</t>
  </si>
  <si>
    <t>K-394</t>
  </si>
  <si>
    <t>K-395</t>
  </si>
  <si>
    <t>K-399</t>
  </si>
  <si>
    <t>K-404</t>
  </si>
  <si>
    <t>K-407</t>
  </si>
  <si>
    <t>K-415</t>
  </si>
  <si>
    <t>K-419</t>
  </si>
  <si>
    <t>K-423</t>
  </si>
  <si>
    <t>K-424</t>
  </si>
  <si>
    <t>K-425</t>
  </si>
  <si>
    <t>K-426</t>
  </si>
  <si>
    <t>K-43</t>
  </si>
  <si>
    <t>K-431</t>
  </si>
  <si>
    <t>K-434</t>
  </si>
  <si>
    <t>K-438</t>
  </si>
  <si>
    <t>K-44</t>
  </si>
  <si>
    <t>K-440</t>
  </si>
  <si>
    <t>K-442</t>
  </si>
  <si>
    <t>K-447</t>
  </si>
  <si>
    <t>K-453</t>
  </si>
  <si>
    <t>K-454</t>
  </si>
  <si>
    <t>K-457</t>
  </si>
  <si>
    <t>K-46</t>
  </si>
  <si>
    <t>K-461</t>
  </si>
  <si>
    <t>K-462</t>
  </si>
  <si>
    <t>K-465</t>
  </si>
  <si>
    <t>K-466</t>
  </si>
  <si>
    <t>K-468</t>
  </si>
  <si>
    <t>K-469</t>
  </si>
  <si>
    <t>K-483</t>
  </si>
  <si>
    <t>K-484</t>
  </si>
  <si>
    <t>K-490</t>
  </si>
  <si>
    <t>K-498</t>
  </si>
  <si>
    <t>K-50</t>
  </si>
  <si>
    <t>K-51</t>
  </si>
  <si>
    <t>K-55</t>
  </si>
  <si>
    <t>K-56</t>
  </si>
  <si>
    <t>K-59</t>
  </si>
  <si>
    <t>K-62</t>
  </si>
  <si>
    <t>K-63</t>
  </si>
  <si>
    <t>K-69</t>
  </si>
  <si>
    <t>K-7</t>
  </si>
  <si>
    <t>K-70</t>
  </si>
  <si>
    <t>K-77</t>
  </si>
  <si>
    <t>K-8</t>
  </si>
  <si>
    <t>K-80</t>
  </si>
  <si>
    <t>K-83</t>
  </si>
  <si>
    <t>K-84</t>
  </si>
  <si>
    <t>K-85</t>
  </si>
  <si>
    <t>K-90</t>
  </si>
  <si>
    <t>K-91</t>
  </si>
  <si>
    <t>K-93</t>
  </si>
  <si>
    <t>K-94</t>
  </si>
  <si>
    <t>K-96</t>
  </si>
  <si>
    <t>T-103</t>
  </si>
  <si>
    <t>T-111</t>
  </si>
  <si>
    <t>T-127</t>
  </si>
  <si>
    <t>T-131</t>
  </si>
  <si>
    <t>T-132</t>
  </si>
  <si>
    <t>T-137</t>
  </si>
  <si>
    <t>T-146</t>
  </si>
  <si>
    <t>T-149</t>
  </si>
  <si>
    <t>T-150</t>
  </si>
  <si>
    <t>T-153</t>
  </si>
  <si>
    <t>T-154</t>
  </si>
  <si>
    <t>T-157</t>
  </si>
  <si>
    <t>T-163</t>
  </si>
  <si>
    <t>T-164</t>
  </si>
  <si>
    <t>T-166</t>
  </si>
  <si>
    <t>T-175</t>
  </si>
  <si>
    <t>T-177</t>
  </si>
  <si>
    <t>T-186</t>
  </si>
  <si>
    <t>T-21</t>
  </si>
  <si>
    <t>T-213</t>
  </si>
  <si>
    <t>T-217</t>
  </si>
  <si>
    <t>T-223</t>
  </si>
  <si>
    <t>T-23</t>
  </si>
  <si>
    <t>T-232</t>
  </si>
  <si>
    <t>T-24</t>
  </si>
  <si>
    <t>T-248</t>
  </si>
  <si>
    <t>T-251</t>
  </si>
  <si>
    <t>T-257</t>
  </si>
  <si>
    <t>T-260</t>
  </si>
  <si>
    <t>T-261</t>
  </si>
  <si>
    <t>T-274</t>
  </si>
  <si>
    <t>T-28</t>
  </si>
  <si>
    <t>T-282</t>
  </si>
  <si>
    <t>T-284</t>
  </si>
  <si>
    <t>T-295</t>
  </si>
  <si>
    <t>T-297</t>
  </si>
  <si>
    <t>T-299</t>
  </si>
  <si>
    <t>T-3</t>
  </si>
  <si>
    <t>T-31</t>
  </si>
  <si>
    <t>T-318</t>
  </si>
  <si>
    <t>T-324</t>
  </si>
  <si>
    <t>T-332</t>
  </si>
  <si>
    <t>T-343</t>
  </si>
  <si>
    <t>T-352</t>
  </si>
  <si>
    <t>T-364</t>
  </si>
  <si>
    <t>T-368</t>
  </si>
  <si>
    <t>T-369</t>
  </si>
  <si>
    <t>T-37</t>
  </si>
  <si>
    <t>T-374</t>
  </si>
  <si>
    <t>T-376</t>
  </si>
  <si>
    <t>T-377</t>
  </si>
  <si>
    <t>T-404</t>
  </si>
  <si>
    <t>T-407</t>
  </si>
  <si>
    <t>T-409</t>
  </si>
  <si>
    <t>T-41</t>
  </si>
  <si>
    <t>T-422</t>
  </si>
  <si>
    <t>T-424</t>
  </si>
  <si>
    <t>T-426</t>
  </si>
  <si>
    <t>T-427</t>
  </si>
  <si>
    <t>T-43</t>
  </si>
  <si>
    <t>T-437</t>
  </si>
  <si>
    <t>T-44</t>
  </si>
  <si>
    <t>T-440</t>
  </si>
  <si>
    <t>T-444</t>
  </si>
  <si>
    <t>T-46</t>
  </si>
  <si>
    <t>T-467</t>
  </si>
  <si>
    <t>T-489</t>
  </si>
  <si>
    <t>T-495</t>
  </si>
  <si>
    <t>T-496</t>
  </si>
  <si>
    <t>T-497</t>
  </si>
  <si>
    <t>T-499</t>
  </si>
  <si>
    <t>T-500</t>
  </si>
  <si>
    <t>T-62</t>
  </si>
  <si>
    <t>T-67</t>
  </si>
  <si>
    <t>T-7</t>
  </si>
  <si>
    <t>T-76</t>
  </si>
  <si>
    <t>T-82</t>
  </si>
  <si>
    <t>T-83</t>
  </si>
  <si>
    <t>T-93</t>
  </si>
  <si>
    <t>A-14</t>
  </si>
  <si>
    <t>A-156</t>
  </si>
  <si>
    <t>A-479</t>
  </si>
  <si>
    <t>D-130</t>
  </si>
  <si>
    <t>D-323</t>
  </si>
  <si>
    <t>K-101</t>
  </si>
  <si>
    <t>K-138</t>
  </si>
  <si>
    <t>K-167</t>
  </si>
  <si>
    <t>K-189</t>
  </si>
  <si>
    <t>K-193</t>
  </si>
  <si>
    <t>K-260</t>
  </si>
  <si>
    <t>K-314</t>
  </si>
  <si>
    <t>K-318</t>
  </si>
  <si>
    <t>K-364</t>
  </si>
  <si>
    <t>K-39</t>
  </si>
  <si>
    <t>K-422</t>
  </si>
  <si>
    <t>K-443</t>
  </si>
  <si>
    <t>K-455</t>
  </si>
  <si>
    <t>K-464</t>
  </si>
  <si>
    <t>K-491</t>
  </si>
  <si>
    <t>T-151</t>
  </si>
  <si>
    <t>T-325</t>
  </si>
  <si>
    <t>T-84</t>
  </si>
  <si>
    <t>T-94</t>
  </si>
  <si>
    <t>Minimum von Auslastung</t>
  </si>
  <si>
    <t>Maximum von Auslastung</t>
  </si>
  <si>
    <t>Klasse</t>
  </si>
  <si>
    <t>Obergrenze</t>
  </si>
  <si>
    <t>und größer</t>
  </si>
  <si>
    <t>Häufigkeit</t>
  </si>
  <si>
    <t>Klassierte Häufigkeitsverteilung für Standort A</t>
  </si>
  <si>
    <t>Klassierte Häufigkeitsverteilung für Standort B</t>
  </si>
  <si>
    <t>Klassierte Häufigkeitsverteilung für Standort C</t>
  </si>
  <si>
    <t>Rel. Häufigkeit</t>
  </si>
  <si>
    <t>Rel. Summenhäufigkeit</t>
  </si>
  <si>
    <t>Summe</t>
  </si>
  <si>
    <t>Mittelwert und Standardabweichung der Auslastung für den Standort A</t>
  </si>
  <si>
    <t>Standardabweichung (Stichprobe)</t>
  </si>
  <si>
    <t>Daher müssen hier die Klassen 1 bis 3 und 7 bis 8 zusammengefasst werden.</t>
  </si>
  <si>
    <t>1_3</t>
  </si>
  <si>
    <t/>
  </si>
  <si>
    <t>7_8</t>
  </si>
  <si>
    <r>
      <t xml:space="preserve">folgt über den entsprechenden Quantilswert: </t>
    </r>
    <r>
      <rPr>
        <sz val="11"/>
        <color theme="1"/>
        <rFont val="Symbol"/>
        <family val="1"/>
        <charset val="2"/>
      </rPr>
      <t>c</t>
    </r>
    <r>
      <rPr>
        <vertAlign val="superscript"/>
        <sz val="11"/>
        <color theme="1"/>
        <rFont val="Calibri"/>
        <family val="2"/>
      </rPr>
      <t>2</t>
    </r>
    <r>
      <rPr>
        <vertAlign val="subscript"/>
        <sz val="11"/>
        <color theme="1"/>
        <rFont val="Calibri"/>
        <family val="2"/>
      </rPr>
      <t>m-1-2</t>
    </r>
    <r>
      <rPr>
        <sz val="11"/>
        <color theme="1"/>
        <rFont val="Calibri"/>
        <family val="2"/>
      </rPr>
      <t>(1-</t>
    </r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</rPr>
      <t>)</t>
    </r>
  </si>
  <si>
    <r>
      <t>H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nicht ablehnen, d.h. Merkmal ist verteilt wie N(80,523;5,473)</t>
    </r>
  </si>
  <si>
    <r>
      <t>Man müsste bei Ablehnung von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bereit sein, ein Risiko von</t>
    </r>
  </si>
  <si>
    <r>
      <t>für die fälschliche Ablehnung von H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einzugehen (SIG)</t>
    </r>
  </si>
  <si>
    <t>identisch mit =CHIQU.INV.RE(0,05;5-1-2)</t>
  </si>
  <si>
    <t>1SP-Test auf Varianz für Merkmal „Auslastung“ bzgl. Standort A</t>
  </si>
  <si>
    <t>Prüfung der Modellprämisse "Auslastung" in Standort A ist normalverteilt</t>
  </si>
  <si>
    <t>Testdurchführung</t>
  </si>
  <si>
    <r>
      <rPr>
        <sz val="11"/>
        <color theme="1"/>
        <rFont val="Symbol"/>
        <family val="1"/>
        <charset val="2"/>
      </rPr>
      <t>s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=</t>
    </r>
  </si>
  <si>
    <t>Normalverteilung entsprechend Überprüfung im vorangegangenen Teil</t>
  </si>
  <si>
    <t>Schätzer Varianz</t>
  </si>
  <si>
    <r>
      <t xml:space="preserve">Es sei das Grenzrisiko vorab spezifiziert mit </t>
    </r>
    <r>
      <rPr>
        <sz val="11"/>
        <color theme="1"/>
        <rFont val="Symbol"/>
        <family val="1"/>
        <charset val="2"/>
      </rPr>
      <t>a=</t>
    </r>
  </si>
  <si>
    <r>
      <t>und somit die Erfüllung des Kriteriums für die Ablehnung von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, (Prüfgröße &lt; angegebener Quantilswert)</t>
    </r>
  </si>
  <si>
    <t>P(PG&lt;</t>
  </si>
  <si>
    <r>
      <t xml:space="preserve">folgt über den entsprechenden Quantilswert: </t>
    </r>
    <r>
      <rPr>
        <sz val="11"/>
        <color theme="1"/>
        <rFont val="Symbol"/>
        <family val="1"/>
        <charset val="2"/>
      </rPr>
      <t>c</t>
    </r>
    <r>
      <rPr>
        <vertAlign val="superscript"/>
        <sz val="11"/>
        <color theme="1"/>
        <rFont val="Calibri"/>
        <family val="2"/>
      </rPr>
      <t>2</t>
    </r>
    <r>
      <rPr>
        <vertAlign val="subscript"/>
        <sz val="11"/>
        <color theme="1"/>
        <rFont val="Calibri"/>
        <family val="2"/>
      </rPr>
      <t>n-1</t>
    </r>
    <r>
      <rPr>
        <sz val="11"/>
        <color theme="1"/>
        <rFont val="Calibri"/>
        <family val="2"/>
      </rPr>
      <t>(</t>
    </r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</rPr>
      <t>)</t>
    </r>
  </si>
  <si>
    <t>Das Risiko für das fälschliche Verwerfen des bisherigen Wertes und den Schluss, dass sich die Auslastung am Standort A nun gleichmäßiger verhält, beträgt faktisch:</t>
  </si>
  <si>
    <t>2-Stichproben-Tests für den Vergleich der Varianzen des Merkmals „Auslastung“ bzgl. Standort A und Standort C</t>
  </si>
  <si>
    <t>--&gt; Nachweis bereits in Teil b)</t>
  </si>
  <si>
    <t>Prüfung der Modellprämisse "Auslastung" in Standort C ist normalverteilt</t>
  </si>
  <si>
    <t>Mittelwert und Standardabweichung der Auslastung für den Standort C</t>
  </si>
  <si>
    <t>Schranke bzgl. erwarteter Wahrscheinlichkeit für die Mindestanzahl von Beobachtungen je Klasse:</t>
  </si>
  <si>
    <t>Daher müssen hier die Klassen 1 bis 3 zusammengefasst werden.</t>
  </si>
  <si>
    <r>
      <t>H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nicht ablehnen, d.h. Merkmal ist verteilt wie N(80,185;8,812)</t>
    </r>
  </si>
  <si>
    <t>identisch mit =CHIQU.INV.RE(0,05;8-1-2)</t>
  </si>
  <si>
    <t>Gruppe 1:</t>
  </si>
  <si>
    <t>Gruppe 2:</t>
  </si>
  <si>
    <r>
      <t>Unterer kritischer Quantilswert: für die Ablehung von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Symbol"/>
        <family val="1"/>
        <charset val="2"/>
      </rPr>
      <t/>
    </r>
  </si>
  <si>
    <r>
      <t>Oberer kritischer Quantilswert: für die Ablehung von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Symbol"/>
        <family val="1"/>
        <charset val="2"/>
      </rPr>
      <t/>
    </r>
  </si>
  <si>
    <r>
      <t>n</t>
    </r>
    <r>
      <rPr>
        <vertAlign val="subscript"/>
        <sz val="11"/>
        <color theme="1"/>
        <rFont val="Calibri"/>
        <family val="2"/>
        <scheme val="minor"/>
      </rPr>
      <t>1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</si>
  <si>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</si>
  <si>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r>
      <t>D. h. für die Ablehung von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muss auf den unteren kritischen Quantilswert geschaut werden</t>
    </r>
  </si>
  <si>
    <t>Für die Berechnung von SIG. wird ensprechend diese Seite der Verteilung fokussiert</t>
  </si>
  <si>
    <t>Datentabelle für gemeinsame Darstellung in einem Diagramm</t>
  </si>
  <si>
    <t>Min- und Max-Werte der Auslastung je Standort über Pivottabelle</t>
  </si>
  <si>
    <t xml:space="preserve">Feinberechnung für eine </t>
  </si>
  <si>
    <t>Auslastung in Prozent von:</t>
  </si>
  <si>
    <t>D. h. 35,2% der Filme haben eine Auslastung von bis zu 78%</t>
  </si>
  <si>
    <t>Folglich haben 64,8% der Filme eine Auslastung von über 78%</t>
  </si>
  <si>
    <t>D. h. 48,53% der Filme haben eine Auslastung von bis zu 78%</t>
  </si>
  <si>
    <t>Folglich haben 51,47% der Filme eine Auslastung von über 78%</t>
  </si>
  <si>
    <t>D. h. 39,06% der Filme haben eine Auslastung von bis zu 78%</t>
  </si>
  <si>
    <t>Folglich haben 60,94% der Filme eine Auslastung von über 78%</t>
  </si>
  <si>
    <t>Mittelwerte und Standardabweichungen je Genre</t>
  </si>
  <si>
    <t>Mittelwert von Auslastung</t>
  </si>
  <si>
    <t>Zeilenbeschriftungen</t>
  </si>
  <si>
    <t>Gesamtergebnis</t>
  </si>
  <si>
    <t>Relative Schwankung</t>
  </si>
  <si>
    <t>gering</t>
  </si>
  <si>
    <t>mittel</t>
  </si>
  <si>
    <t>Anzahl von Relative Schwankung</t>
  </si>
  <si>
    <t>Hilfstabelle für kumulierte Darstellung</t>
  </si>
  <si>
    <t>X</t>
  </si>
  <si>
    <t>Y</t>
  </si>
  <si>
    <t>relative Häufigkeit</t>
  </si>
  <si>
    <t>kumulierte relative Häufigkeit</t>
  </si>
  <si>
    <t>Vorarbeit: Merkmal "Auslastung" für alle Datensätze klassieren und Klasseninformation an die Datensätze hängen</t>
  </si>
  <si>
    <t>Klasse_Auslastung</t>
  </si>
  <si>
    <t>2-dimensionale Häufigkeitsverteilung für Genre und Klasse_Auslastung</t>
  </si>
  <si>
    <t>Anzahl von Genre</t>
  </si>
  <si>
    <t>Anzahl von Klasse_Auslastung</t>
  </si>
  <si>
    <t>Bei Unabhängigkeit erwartete absolute Häufigkeiten</t>
  </si>
  <si>
    <t>Klasse_Auslastung_aggr</t>
  </si>
  <si>
    <r>
      <t xml:space="preserve">--&gt; Neue Spalte </t>
    </r>
    <r>
      <rPr>
        <b/>
        <sz val="11"/>
        <color theme="1"/>
        <rFont val="Calibri"/>
        <family val="2"/>
        <scheme val="minor"/>
      </rPr>
      <t>Klasse_Auslastung_aggr</t>
    </r>
  </si>
  <si>
    <t>2-dimensionale Häufigkeitsverteilung für Genre und Klasse_Auslastung_aggr</t>
  </si>
  <si>
    <t>Die erwarteten absoluten Häufigkeiten betragen nun in jeder Zelle mindestens 5</t>
  </si>
  <si>
    <t>Summanden der Prüfgröße</t>
  </si>
  <si>
    <t>chi-quadrat</t>
  </si>
  <si>
    <t>K*</t>
  </si>
  <si>
    <t>Signifikanzniveau für die Ablehung der Nullhypothese, dass der Kontingenzkoeffizient gleich 0 ist:</t>
  </si>
  <si>
    <t>FG=</t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</si>
  <si>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s</t>
    </r>
    <r>
      <rPr>
        <vertAlign val="superscript"/>
        <sz val="11"/>
        <color theme="1"/>
        <rFont val="Symbol"/>
        <family val="1"/>
        <charset val="2"/>
      </rPr>
      <t>2</t>
    </r>
    <r>
      <rPr>
        <vertAlign val="subscript"/>
        <sz val="11"/>
        <color theme="1"/>
        <rFont val="Symbol"/>
        <family val="1"/>
        <charset val="2"/>
      </rPr>
      <t>1</t>
    </r>
    <r>
      <rPr>
        <sz val="11"/>
        <color theme="1"/>
        <rFont val="Calibri"/>
        <family val="2"/>
      </rPr>
      <t>=</t>
    </r>
    <r>
      <rPr>
        <sz val="11"/>
        <color theme="1"/>
        <rFont val="Symbol"/>
        <family val="1"/>
        <charset val="2"/>
      </rPr>
      <t>s</t>
    </r>
    <r>
      <rPr>
        <vertAlign val="superscript"/>
        <sz val="11"/>
        <color theme="1"/>
        <rFont val="Symbol"/>
        <family val="1"/>
        <charset val="2"/>
      </rPr>
      <t>2</t>
    </r>
    <r>
      <rPr>
        <vertAlign val="subscript"/>
        <sz val="11"/>
        <color theme="1"/>
        <rFont val="Calibri"/>
        <family val="2"/>
        <scheme val="minor"/>
      </rPr>
      <t>2</t>
    </r>
  </si>
  <si>
    <r>
      <t>H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s</t>
    </r>
    <r>
      <rPr>
        <vertAlign val="superscript"/>
        <sz val="11"/>
        <color theme="1"/>
        <rFont val="Symbol"/>
        <family val="1"/>
        <charset val="2"/>
      </rPr>
      <t>2</t>
    </r>
    <r>
      <rPr>
        <vertAlign val="subscript"/>
        <sz val="11"/>
        <color theme="1"/>
        <rFont val="Symbol"/>
        <family val="1"/>
        <charset val="2"/>
      </rPr>
      <t>1</t>
    </r>
    <r>
      <rPr>
        <sz val="11"/>
        <color theme="1"/>
        <rFont val="Symbol"/>
        <family val="1"/>
        <charset val="2"/>
      </rPr>
      <t>¹s</t>
    </r>
    <r>
      <rPr>
        <vertAlign val="superscript"/>
        <sz val="11"/>
        <color theme="1"/>
        <rFont val="Symbol"/>
        <family val="1"/>
        <charset val="2"/>
      </rPr>
      <t>2</t>
    </r>
    <r>
      <rPr>
        <vertAlign val="subscript"/>
        <sz val="11"/>
        <color theme="1"/>
        <rFont val="Calibri"/>
        <family val="2"/>
        <scheme val="minor"/>
      </rPr>
      <t>2</t>
    </r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</si>
  <si>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s</t>
    </r>
    <r>
      <rPr>
        <vertAlign val="superscript"/>
        <sz val="11"/>
        <color theme="1"/>
        <rFont val="Symbol"/>
        <family val="1"/>
        <charset val="2"/>
      </rPr>
      <t>2</t>
    </r>
    <r>
      <rPr>
        <sz val="11"/>
        <color theme="1"/>
        <rFont val="Calibri"/>
        <family val="2"/>
      </rPr>
      <t>≥</t>
    </r>
    <r>
      <rPr>
        <sz val="11"/>
        <color theme="1"/>
        <rFont val="Symbol"/>
        <family val="1"/>
        <charset val="2"/>
      </rPr>
      <t>s</t>
    </r>
    <r>
      <rPr>
        <vertAlign val="superscript"/>
        <sz val="11"/>
        <color theme="1"/>
        <rFont val="Symbol"/>
        <family val="1"/>
        <charset val="2"/>
      </rPr>
      <t>2</t>
    </r>
    <r>
      <rPr>
        <vertAlign val="subscript"/>
        <sz val="11"/>
        <color theme="1"/>
        <rFont val="Calibri"/>
        <family val="2"/>
        <scheme val="minor"/>
      </rPr>
      <t>0</t>
    </r>
  </si>
  <si>
    <r>
      <t>H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s</t>
    </r>
    <r>
      <rPr>
        <vertAlign val="superscript"/>
        <sz val="11"/>
        <color theme="1"/>
        <rFont val="Symbol"/>
        <family val="1"/>
        <charset val="2"/>
      </rPr>
      <t>2</t>
    </r>
    <r>
      <rPr>
        <sz val="11"/>
        <color theme="1"/>
        <rFont val="Symbol"/>
        <family val="1"/>
        <charset val="2"/>
      </rPr>
      <t>&lt;s</t>
    </r>
    <r>
      <rPr>
        <vertAlign val="superscript"/>
        <sz val="11"/>
        <color theme="1"/>
        <rFont val="Symbol"/>
        <family val="1"/>
        <charset val="2"/>
      </rPr>
      <t>2</t>
    </r>
    <r>
      <rPr>
        <vertAlign val="subscript"/>
        <sz val="11"/>
        <color theme="1"/>
        <rFont val="Calibri"/>
        <family val="2"/>
        <scheme val="minor"/>
      </rPr>
      <t>0</t>
    </r>
  </si>
  <si>
    <t>Häufigkeitsverteilung bzgl. der Einordnung der relativen Schwankung (Alternative: Datenanalyse-Histogramm mit Obergrenzen 0,1; 0,25; 1)</t>
  </si>
  <si>
    <t>D. h. die Klassen 1-9 sowie die Klassen 15-16 müssen zusammengefasst werden</t>
  </si>
  <si>
    <t>1_9</t>
  </si>
  <si>
    <t>15_16</t>
  </si>
  <si>
    <t>Nur geringer Zusammenhang und die Ablehnung der Nullhypothese ist zusätzlich mit relativ hohem Risiko verbunden.</t>
  </si>
  <si>
    <t>Das Risiko für das fälschliche Verwerfen des Sachverhalts dass die Varianzen in beiden Gruppen gleich seien, und der Schluss, dass sie unterschiedlich sind, beträgt faktisch:</t>
  </si>
  <si>
    <t>)*2</t>
  </si>
  <si>
    <t>Um die geforderte Mindestanzahl von erwarteten Beobachtungen je Klasse zu erhalten, müssten die erwarteten Wahrscheinlichkeiten den Wert 0,03333 (=5/n) überschreiten</t>
  </si>
  <si>
    <t>Die erwarteten absoluten Häufigkeiten müssen in jeder Zelle mindestens 5 betragen.</t>
  </si>
  <si>
    <r>
      <t>D. h. der neue Varianzwert kann geringer als 28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angenommen werden</t>
    </r>
  </si>
  <si>
    <t>Werte</t>
  </si>
  <si>
    <t>Testdurchführung für Varianz</t>
  </si>
  <si>
    <r>
      <t>und somit die Nichterfüllung des Kriteriums (Prüfgröße &gt; angegebener Quantilswert) für die Ablehnung von H</t>
    </r>
    <r>
      <rPr>
        <vertAlign val="subscript"/>
        <sz val="11"/>
        <color theme="1"/>
        <rFont val="Calibri"/>
        <family val="2"/>
        <scheme val="minor"/>
      </rPr>
      <t>0</t>
    </r>
  </si>
  <si>
    <t>Zeilenbe-schriftungen</t>
  </si>
  <si>
    <t>Variations-koeffizient</t>
  </si>
  <si>
    <t>Standardab-weichung (Stichprobe) von Auslastung</t>
  </si>
  <si>
    <t>Bedingte relative Häufigkeiten der Auslastungsklassen unter der Bedingung, dass das Genre fest vorgegeben ist</t>
  </si>
  <si>
    <t>Bedingte relative Häufigkeiten der Genres unter der Bedingung, dass die Auslastungsklasse fest vorgegeben ist</t>
  </si>
  <si>
    <t>identisch mit =CHIQU.TEST(H65:L71;H79:L85)</t>
  </si>
  <si>
    <t>Zwei-Stichproben F-Test</t>
  </si>
  <si>
    <t>Beobachtungen</t>
  </si>
  <si>
    <t>Freiheitsgrade (df)</t>
  </si>
  <si>
    <t>Prüfgröße (F)</t>
  </si>
  <si>
    <t>P(F&lt;=f) einseitig</t>
  </si>
  <si>
    <t>Kritischer F-Wert bei einseitigem Test</t>
  </si>
  <si>
    <t>Zum Vergleich: Berechnung über Datenanalysefunktion</t>
  </si>
  <si>
    <t>Im Kontextmenü der Pivot-Tabelle „Werte anzeigen als % des Zeilengesamtergebnisses“ wählen</t>
  </si>
  <si>
    <t>Im Kontextmenü der Pivot-Tabelle „Werte anzeigen als % des Spaltengesamtergebnisses“ wählen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</si>
</sst>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%"/>
    <numFmt numFmtId="165" formatCode="0.000"/>
    <numFmt numFmtId="166" formatCode="0.0000"/>
    <numFmt numFmtId="167" formatCode="0.0000000%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Symbol"/>
      <family val="1"/>
      <charset val="2"/>
    </font>
    <font>
      <vertAlign val="superscript"/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/>
    <xf numFmtId="0" fontId="0" fillId="0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ill="1" applyBorder="1" applyAlignment="1"/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NumberFormat="1" applyFont="1" applyAlignment="1">
      <alignment horizontal="center"/>
    </xf>
    <xf numFmtId="0" fontId="0" fillId="2" borderId="0" xfId="0" applyFill="1"/>
    <xf numFmtId="0" fontId="0" fillId="0" borderId="0" xfId="0" pivotButton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164" fontId="0" fillId="0" borderId="0" xfId="1" applyNumberFormat="1" applyFont="1"/>
    <xf numFmtId="0" fontId="0" fillId="3" borderId="0" xfId="0" applyFill="1"/>
    <xf numFmtId="165" fontId="0" fillId="0" borderId="0" xfId="0" applyNumberFormat="1"/>
    <xf numFmtId="166" fontId="0" fillId="0" borderId="0" xfId="0" applyNumberFormat="1"/>
    <xf numFmtId="0" fontId="7" fillId="3" borderId="0" xfId="0" applyFont="1" applyFill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1" xfId="0" applyBorder="1"/>
    <xf numFmtId="0" fontId="0" fillId="0" borderId="9" xfId="0" applyBorder="1"/>
    <xf numFmtId="0" fontId="0" fillId="3" borderId="3" xfId="0" applyFill="1" applyBorder="1"/>
    <xf numFmtId="0" fontId="0" fillId="3" borderId="4" xfId="0" applyFill="1" applyBorder="1"/>
    <xf numFmtId="0" fontId="7" fillId="3" borderId="4" xfId="0" applyFont="1" applyFill="1" applyBorder="1"/>
    <xf numFmtId="0" fontId="0" fillId="3" borderId="6" xfId="0" applyFill="1" applyBorder="1"/>
    <xf numFmtId="0" fontId="0" fillId="3" borderId="0" xfId="0" applyFill="1" applyBorder="1"/>
    <xf numFmtId="0" fontId="0" fillId="3" borderId="8" xfId="0" applyFill="1" applyBorder="1"/>
    <xf numFmtId="0" fontId="0" fillId="3" borderId="1" xfId="0" applyFill="1" applyBorder="1"/>
    <xf numFmtId="0" fontId="0" fillId="3" borderId="9" xfId="0" applyFill="1" applyBorder="1"/>
    <xf numFmtId="0" fontId="0" fillId="2" borderId="3" xfId="0" applyFill="1" applyBorder="1"/>
    <xf numFmtId="0" fontId="0" fillId="2" borderId="1" xfId="0" applyFill="1" applyBorder="1"/>
    <xf numFmtId="0" fontId="10" fillId="0" borderId="0" xfId="0" applyFont="1"/>
    <xf numFmtId="0" fontId="0" fillId="3" borderId="5" xfId="0" applyFill="1" applyBorder="1"/>
    <xf numFmtId="0" fontId="0" fillId="3" borderId="7" xfId="0" applyFill="1" applyBorder="1"/>
    <xf numFmtId="2" fontId="0" fillId="0" borderId="0" xfId="0" applyNumberFormat="1"/>
    <xf numFmtId="0" fontId="0" fillId="0" borderId="0" xfId="0" applyNumberFormat="1" applyFill="1" applyBorder="1" applyAlignment="1"/>
    <xf numFmtId="0" fontId="0" fillId="0" borderId="0" xfId="0" applyAlignment="1">
      <alignment wrapText="1"/>
    </xf>
    <xf numFmtId="166" fontId="0" fillId="0" borderId="0" xfId="0" applyNumberFormat="1" applyFill="1" applyBorder="1"/>
    <xf numFmtId="10" fontId="0" fillId="2" borderId="0" xfId="1" applyNumberFormat="1" applyFont="1" applyFill="1"/>
    <xf numFmtId="0" fontId="7" fillId="3" borderId="0" xfId="0" applyFont="1" applyFill="1" applyBorder="1"/>
    <xf numFmtId="0" fontId="0" fillId="0" borderId="0" xfId="0" quotePrefix="1"/>
    <xf numFmtId="0" fontId="0" fillId="4" borderId="0" xfId="0" applyFill="1" applyAlignment="1">
      <alignment horizontal="left"/>
    </xf>
    <xf numFmtId="165" fontId="0" fillId="4" borderId="0" xfId="0" applyNumberFormat="1" applyFill="1"/>
    <xf numFmtId="0" fontId="1" fillId="0" borderId="0" xfId="0" applyFont="1" applyAlignment="1">
      <alignment horizontal="left"/>
    </xf>
    <xf numFmtId="166" fontId="0" fillId="0" borderId="0" xfId="0" applyNumberFormat="1" applyAlignment="1">
      <alignment horizontal="left"/>
    </xf>
    <xf numFmtId="0" fontId="1" fillId="5" borderId="10" xfId="0" applyFont="1" applyFill="1" applyBorder="1"/>
    <xf numFmtId="0" fontId="0" fillId="0" borderId="0" xfId="0" applyAlignment="1">
      <alignment horizontal="left" wrapText="1"/>
    </xf>
    <xf numFmtId="167" fontId="0" fillId="0" borderId="0" xfId="1" applyNumberFormat="1" applyFont="1"/>
    <xf numFmtId="0" fontId="0" fillId="0" borderId="0" xfId="0" pivotButton="1" applyAlignment="1">
      <alignment wrapText="1"/>
    </xf>
    <xf numFmtId="0" fontId="1" fillId="0" borderId="0" xfId="0" applyFont="1" applyAlignment="1">
      <alignment wrapText="1"/>
    </xf>
    <xf numFmtId="10" fontId="0" fillId="0" borderId="0" xfId="0" applyNumberFormat="1"/>
    <xf numFmtId="0" fontId="0" fillId="2" borderId="0" xfId="0" applyFill="1" applyBorder="1" applyAlignment="1"/>
  </cellXfs>
  <cellStyles count="2">
    <cellStyle name="Prozent" xfId="1" builtinId="5"/>
    <cellStyle name="Standard" xfId="0" builtinId="0"/>
  </cellStyles>
  <dxfs count="25">
    <dxf>
      <numFmt numFmtId="166" formatCode="0.0000"/>
    </dxf>
    <dxf>
      <numFmt numFmtId="168" formatCode="0.00000"/>
    </dxf>
    <dxf>
      <numFmt numFmtId="169" formatCode="0.000000"/>
    </dxf>
    <dxf>
      <numFmt numFmtId="170" formatCode="0.0000000"/>
    </dxf>
    <dxf>
      <alignment wrapText="1" readingOrder="0"/>
    </dxf>
    <dxf>
      <alignment wrapText="1" readingOrder="0"/>
    </dxf>
    <dxf>
      <alignment wrapText="1" readingOrder="0"/>
    </dxf>
    <dxf>
      <numFmt numFmtId="165" formatCode="0.000"/>
    </dxf>
    <dxf>
      <numFmt numFmtId="166" formatCode="0.0000"/>
    </dxf>
    <dxf>
      <numFmt numFmtId="168" formatCode="0.00000"/>
    </dxf>
    <dxf>
      <numFmt numFmtId="169" formatCode="0.000000"/>
    </dxf>
    <dxf>
      <numFmt numFmtId="170" formatCode="0.0000000"/>
    </dxf>
    <dxf>
      <fill>
        <patternFill patternType="solid">
          <bgColor theme="7" tint="0.59999389629810485"/>
        </patternFill>
      </fill>
    </dxf>
    <dxf>
      <numFmt numFmtId="165" formatCode="0.000"/>
    </dxf>
    <dxf>
      <numFmt numFmtId="166" formatCode="0.0000"/>
    </dxf>
    <dxf>
      <numFmt numFmtId="168" formatCode="0.00000"/>
    </dxf>
    <dxf>
      <numFmt numFmtId="169" formatCode="0.000000"/>
    </dxf>
    <dxf>
      <numFmt numFmtId="170" formatCode="0.0000000"/>
    </dxf>
    <dxf>
      <alignment wrapText="1" readingOrder="0"/>
    </dxf>
    <dxf>
      <numFmt numFmtId="2" formatCode="0.00"/>
    </dxf>
    <dxf>
      <numFmt numFmtId="165" formatCode="0.000"/>
    </dxf>
    <dxf>
      <numFmt numFmtId="166" formatCode="0.0000"/>
    </dxf>
    <dxf>
      <numFmt numFmtId="168" formatCode="0.00000"/>
    </dxf>
    <dxf>
      <numFmt numFmtId="169" formatCode="0.000000"/>
    </dxf>
    <dxf>
      <numFmt numFmtId="170" formatCode="0.0000000"/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pivotCacheDefinition" Target="pivotCache/pivotCacheDefinition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Approximierende</a:t>
            </a:r>
            <a:r>
              <a:rPr lang="de-DE" baseline="0"/>
              <a:t> Verteilungsfunktion Standort A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7233586882965254"/>
          <c:y val="0.17663346541384159"/>
          <c:w val="0.79663763383091957"/>
          <c:h val="0.60115142037287239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2.2628244151216479E-2"/>
                  <c:y val="3.184923245064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85-4523-ABEB-AE6EFE1395F3}"/>
                </c:ext>
              </c:extLst>
            </c:dLbl>
            <c:dLbl>
              <c:idx val="3"/>
              <c:layout>
                <c:manualLayout>
                  <c:x val="-1.9807653483995918E-2"/>
                  <c:y val="1.7166483870942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085-4523-ABEB-AE6EFE1395F3}"/>
                </c:ext>
              </c:extLst>
            </c:dLbl>
            <c:dLbl>
              <c:idx val="4"/>
              <c:layout>
                <c:manualLayout>
                  <c:x val="-9.3143010831734444E-2"/>
                  <c:y val="-3.1776011394737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85-4523-ABEB-AE6EFE1395F3}"/>
                </c:ext>
              </c:extLst>
            </c:dLbl>
            <c:dLbl>
              <c:idx val="5"/>
              <c:layout>
                <c:manualLayout>
                  <c:x val="-5.9295922825085945E-2"/>
                  <c:y val="5.63204800834874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85-4523-ABEB-AE6EFE1395F3}"/>
                </c:ext>
              </c:extLst>
            </c:dLbl>
            <c:dLbl>
              <c:idx val="6"/>
              <c:layout>
                <c:manualLayout>
                  <c:x val="-5.6475332157865231E-2"/>
                  <c:y val="5.63204800834874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85-4523-ABEB-AE6EFE1395F3}"/>
                </c:ext>
              </c:extLst>
            </c:dLbl>
            <c:dLbl>
              <c:idx val="7"/>
              <c:layout>
                <c:manualLayout>
                  <c:x val="-3.4213098512127317E-2"/>
                  <c:y val="4.65319810303512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85-4523-ABEB-AE6EFE1395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'a)'!$F$10:$F$17</c:f>
              <c:numCache>
                <c:formatCode>General</c:formatCode>
                <c:ptCount val="8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100</c:v>
                </c:pt>
              </c:numCache>
            </c:numRef>
          </c:cat>
          <c:val>
            <c:numRef>
              <c:f>'a)'!$I$10:$I$17</c:f>
              <c:numCache>
                <c:formatCode>0.0000</c:formatCode>
                <c:ptCount val="8"/>
                <c:pt idx="0">
                  <c:v>6.6666666666666671E-3</c:v>
                </c:pt>
                <c:pt idx="1">
                  <c:v>2.6666666666666668E-2</c:v>
                </c:pt>
                <c:pt idx="2">
                  <c:v>0.16</c:v>
                </c:pt>
                <c:pt idx="3">
                  <c:v>0.48</c:v>
                </c:pt>
                <c:pt idx="4">
                  <c:v>0.82000000000000006</c:v>
                </c:pt>
                <c:pt idx="5">
                  <c:v>0.96000000000000008</c:v>
                </c:pt>
                <c:pt idx="6">
                  <c:v>0.98666666666666669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67-4125-847E-0E5E09F71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058920"/>
        <c:axId val="446059248"/>
      </c:lineChart>
      <c:catAx>
        <c:axId val="446058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Auslastung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059248"/>
        <c:crosses val="autoZero"/>
        <c:auto val="1"/>
        <c:lblAlgn val="ctr"/>
        <c:lblOffset val="100"/>
        <c:noMultiLvlLbl val="0"/>
      </c:catAx>
      <c:valAx>
        <c:axId val="4460592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relative</a:t>
                </a:r>
                <a:r>
                  <a:rPr lang="de-DE" baseline="0"/>
                  <a:t> Klasensummenhäfufigkeit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05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Approximierende</a:t>
            </a:r>
            <a:r>
              <a:rPr lang="de-DE" baseline="0"/>
              <a:t> Verteilungsfunktion Standort B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'a)'!$F$24:$F$39</c:f>
              <c:numCache>
                <c:formatCode>General</c:formatCode>
                <c:ptCount val="1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</c:numCache>
            </c:numRef>
          </c:cat>
          <c:val>
            <c:numRef>
              <c:f>'a)'!$I$24:$I$39</c:f>
              <c:numCache>
                <c:formatCode>0.0000</c:formatCode>
                <c:ptCount val="16"/>
                <c:pt idx="0">
                  <c:v>6.6666666666666671E-3</c:v>
                </c:pt>
                <c:pt idx="1">
                  <c:v>6.6666666666666671E-3</c:v>
                </c:pt>
                <c:pt idx="2">
                  <c:v>6.6666666666666671E-3</c:v>
                </c:pt>
                <c:pt idx="3">
                  <c:v>6.6666666666666671E-3</c:v>
                </c:pt>
                <c:pt idx="4">
                  <c:v>6.6666666666666671E-3</c:v>
                </c:pt>
                <c:pt idx="5">
                  <c:v>2.6666666666666668E-2</c:v>
                </c:pt>
                <c:pt idx="6">
                  <c:v>2.6666666666666668E-2</c:v>
                </c:pt>
                <c:pt idx="7">
                  <c:v>5.3333333333333337E-2</c:v>
                </c:pt>
                <c:pt idx="8">
                  <c:v>0.12666666666666668</c:v>
                </c:pt>
                <c:pt idx="9">
                  <c:v>0.30666666666666664</c:v>
                </c:pt>
                <c:pt idx="10">
                  <c:v>0.39333333333333331</c:v>
                </c:pt>
                <c:pt idx="11">
                  <c:v>0.54666666666666663</c:v>
                </c:pt>
                <c:pt idx="12">
                  <c:v>0.70666666666666667</c:v>
                </c:pt>
                <c:pt idx="13">
                  <c:v>0.82666666666666666</c:v>
                </c:pt>
                <c:pt idx="14">
                  <c:v>0.94</c:v>
                </c:pt>
                <c:pt idx="1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6C-4DBD-866C-E05711452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058920"/>
        <c:axId val="446059248"/>
      </c:lineChart>
      <c:catAx>
        <c:axId val="446058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Auslastung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059248"/>
        <c:crosses val="autoZero"/>
        <c:auto val="1"/>
        <c:lblAlgn val="ctr"/>
        <c:lblOffset val="100"/>
        <c:noMultiLvlLbl val="0"/>
      </c:catAx>
      <c:valAx>
        <c:axId val="4460592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relative</a:t>
                </a:r>
                <a:r>
                  <a:rPr lang="de-DE" baseline="0"/>
                  <a:t> Klasensummenhäfufigkeit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05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Approximierende</a:t>
            </a:r>
            <a:r>
              <a:rPr lang="de-DE" baseline="0"/>
              <a:t> Verteilungsfunktion Standort C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'a)'!$F$46:$F$55</c:f>
              <c:numCache>
                <c:formatCode>General</c:formatCode>
                <c:ptCount val="10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</c:v>
                </c:pt>
                <c:pt idx="4">
                  <c:v>75</c:v>
                </c:pt>
                <c:pt idx="5">
                  <c:v>80</c:v>
                </c:pt>
                <c:pt idx="6">
                  <c:v>85</c:v>
                </c:pt>
                <c:pt idx="7">
                  <c:v>90</c:v>
                </c:pt>
                <c:pt idx="8">
                  <c:v>95</c:v>
                </c:pt>
                <c:pt idx="9">
                  <c:v>100</c:v>
                </c:pt>
              </c:numCache>
            </c:numRef>
          </c:cat>
          <c:val>
            <c:numRef>
              <c:f>'a)'!$I$46:$I$55</c:f>
              <c:numCache>
                <c:formatCode>0.0000</c:formatCode>
                <c:ptCount val="10"/>
                <c:pt idx="0">
                  <c:v>6.6666666666666671E-3</c:v>
                </c:pt>
                <c:pt idx="1">
                  <c:v>1.3333333333333334E-2</c:v>
                </c:pt>
                <c:pt idx="2">
                  <c:v>4.6666666666666669E-2</c:v>
                </c:pt>
                <c:pt idx="3">
                  <c:v>0.13333333333333333</c:v>
                </c:pt>
                <c:pt idx="4">
                  <c:v>0.24666666666666665</c:v>
                </c:pt>
                <c:pt idx="5">
                  <c:v>0.48666666666666664</c:v>
                </c:pt>
                <c:pt idx="6">
                  <c:v>0.72</c:v>
                </c:pt>
                <c:pt idx="7">
                  <c:v>0.88</c:v>
                </c:pt>
                <c:pt idx="8">
                  <c:v>0.94666666666666666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0F-4E41-ABA1-25B6DE6D4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058920"/>
        <c:axId val="446059248"/>
      </c:lineChart>
      <c:catAx>
        <c:axId val="446058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Auslastung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059248"/>
        <c:crosses val="autoZero"/>
        <c:auto val="1"/>
        <c:lblAlgn val="ctr"/>
        <c:lblOffset val="100"/>
        <c:noMultiLvlLbl val="0"/>
      </c:catAx>
      <c:valAx>
        <c:axId val="4460592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relative</a:t>
                </a:r>
                <a:r>
                  <a:rPr lang="de-DE" baseline="0"/>
                  <a:t> Klasensummenhäfufigkeit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05892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Approximierende</a:t>
            </a:r>
            <a:r>
              <a:rPr lang="de-DE" baseline="0"/>
              <a:t> Verteilungsfunktionen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'a)'!$E$60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'a)'!$D$61:$D$76</c:f>
              <c:numCache>
                <c:formatCode>General</c:formatCode>
                <c:ptCount val="1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</c:numCache>
            </c:numRef>
          </c:cat>
          <c:val>
            <c:numRef>
              <c:f>'a)'!$E$61:$E$76</c:f>
              <c:numCache>
                <c:formatCode>0.0000</c:formatCode>
                <c:ptCount val="16"/>
                <c:pt idx="8">
                  <c:v>6.6666666666666671E-3</c:v>
                </c:pt>
                <c:pt idx="9">
                  <c:v>2.6666666666666668E-2</c:v>
                </c:pt>
                <c:pt idx="10">
                  <c:v>0.16</c:v>
                </c:pt>
                <c:pt idx="11">
                  <c:v>0.48</c:v>
                </c:pt>
                <c:pt idx="12">
                  <c:v>0.82000000000000006</c:v>
                </c:pt>
                <c:pt idx="13">
                  <c:v>0.96000000000000008</c:v>
                </c:pt>
                <c:pt idx="14">
                  <c:v>0.98666666666666669</c:v>
                </c:pt>
                <c:pt idx="1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18-4058-8CEA-027EB22F522B}"/>
            </c:ext>
          </c:extLst>
        </c:ser>
        <c:ser>
          <c:idx val="2"/>
          <c:order val="1"/>
          <c:tx>
            <c:strRef>
              <c:f>'a)'!$F$60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'a)'!$D$61:$D$76</c:f>
              <c:numCache>
                <c:formatCode>General</c:formatCode>
                <c:ptCount val="1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</c:numCache>
            </c:numRef>
          </c:cat>
          <c:val>
            <c:numRef>
              <c:f>'a)'!$F$61:$F$76</c:f>
              <c:numCache>
                <c:formatCode>0.0000</c:formatCode>
                <c:ptCount val="16"/>
                <c:pt idx="0">
                  <c:v>6.6666666666666671E-3</c:v>
                </c:pt>
                <c:pt idx="1">
                  <c:v>6.6666666666666671E-3</c:v>
                </c:pt>
                <c:pt idx="2">
                  <c:v>6.6666666666666671E-3</c:v>
                </c:pt>
                <c:pt idx="3">
                  <c:v>6.6666666666666671E-3</c:v>
                </c:pt>
                <c:pt idx="4">
                  <c:v>6.6666666666666671E-3</c:v>
                </c:pt>
                <c:pt idx="5">
                  <c:v>2.6666666666666668E-2</c:v>
                </c:pt>
                <c:pt idx="6">
                  <c:v>2.6666666666666668E-2</c:v>
                </c:pt>
                <c:pt idx="7">
                  <c:v>5.3333333333333337E-2</c:v>
                </c:pt>
                <c:pt idx="8">
                  <c:v>0.12666666666666668</c:v>
                </c:pt>
                <c:pt idx="9">
                  <c:v>0.30666666666666664</c:v>
                </c:pt>
                <c:pt idx="10">
                  <c:v>0.39333333333333331</c:v>
                </c:pt>
                <c:pt idx="11">
                  <c:v>0.54666666666666663</c:v>
                </c:pt>
                <c:pt idx="12">
                  <c:v>0.70666666666666667</c:v>
                </c:pt>
                <c:pt idx="13">
                  <c:v>0.82666666666666666</c:v>
                </c:pt>
                <c:pt idx="14">
                  <c:v>0.94</c:v>
                </c:pt>
                <c:pt idx="1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18-4058-8CEA-027EB22F522B}"/>
            </c:ext>
          </c:extLst>
        </c:ser>
        <c:ser>
          <c:idx val="3"/>
          <c:order val="2"/>
          <c:tx>
            <c:strRef>
              <c:f>'a)'!$G$60</c:f>
              <c:strCache>
                <c:ptCount val="1"/>
                <c:pt idx="0">
                  <c:v>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'a)'!$D$61:$D$76</c:f>
              <c:numCache>
                <c:formatCode>General</c:formatCode>
                <c:ptCount val="1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</c:numCache>
            </c:numRef>
          </c:cat>
          <c:val>
            <c:numRef>
              <c:f>'a)'!$G$61:$G$76</c:f>
              <c:numCache>
                <c:formatCode>General</c:formatCode>
                <c:ptCount val="16"/>
                <c:pt idx="6" formatCode="0.0000">
                  <c:v>6.6666666666666671E-3</c:v>
                </c:pt>
                <c:pt idx="7" formatCode="0.0000">
                  <c:v>1.3333333333333334E-2</c:v>
                </c:pt>
                <c:pt idx="8" formatCode="0.0000">
                  <c:v>4.6666666666666669E-2</c:v>
                </c:pt>
                <c:pt idx="9" formatCode="0.0000">
                  <c:v>0.13333333333333333</c:v>
                </c:pt>
                <c:pt idx="10" formatCode="0.0000">
                  <c:v>0.24666666666666665</c:v>
                </c:pt>
                <c:pt idx="11" formatCode="0.0000">
                  <c:v>0.48666666666666664</c:v>
                </c:pt>
                <c:pt idx="12" formatCode="0.0000">
                  <c:v>0.72</c:v>
                </c:pt>
                <c:pt idx="13" formatCode="0.0000">
                  <c:v>0.88</c:v>
                </c:pt>
                <c:pt idx="14" formatCode="0.0000">
                  <c:v>0.94666666666666666</c:v>
                </c:pt>
                <c:pt idx="15" formatCode="0.00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18-4058-8CEA-027EB22F5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079416"/>
        <c:axId val="548072200"/>
      </c:lineChart>
      <c:catAx>
        <c:axId val="548079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Auslastung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072200"/>
        <c:crosses val="autoZero"/>
        <c:auto val="1"/>
        <c:lblAlgn val="ctr"/>
        <c:lblOffset val="100"/>
        <c:noMultiLvlLbl val="0"/>
      </c:catAx>
      <c:valAx>
        <c:axId val="548072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relative Klassensummenhäufigkeit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07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9960279965004374"/>
          <c:y val="0.59763888888888894"/>
          <c:w val="0.28968328958880141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Konzentrationskurve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Konz.kurve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7.6328091030411271E-2"/>
                  <c:y val="-5.88293687580343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91A-48C6-99FD-C2A0A6614C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'd)'!$D$22:$D$25</c:f>
              <c:numCache>
                <c:formatCode>General</c:formatCode>
                <c:ptCount val="4"/>
                <c:pt idx="0">
                  <c:v>0</c:v>
                </c:pt>
                <c:pt idx="1">
                  <c:v>0.4</c:v>
                </c:pt>
                <c:pt idx="2">
                  <c:v>1</c:v>
                </c:pt>
                <c:pt idx="3">
                  <c:v>1</c:v>
                </c:pt>
              </c:numCache>
            </c:numRef>
          </c:xVal>
          <c:yVal>
            <c:numRef>
              <c:f>'d)'!$E$22:$E$25</c:f>
              <c:numCache>
                <c:formatCode>General</c:formatCode>
                <c:ptCount val="4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F4-4477-AB7A-AB086A4CC32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71942120"/>
        <c:axId val="571947608"/>
      </c:scatterChart>
      <c:valAx>
        <c:axId val="571942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Kumulierte Anteilswerte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947608"/>
        <c:crosses val="autoZero"/>
        <c:crossBetween val="midCat"/>
      </c:valAx>
      <c:valAx>
        <c:axId val="57194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Variationskoeffizient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942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8</xdr:row>
      <xdr:rowOff>19050</xdr:rowOff>
    </xdr:from>
    <xdr:to>
      <xdr:col>11</xdr:col>
      <xdr:colOff>1752600</xdr:colOff>
      <xdr:row>22</xdr:row>
      <xdr:rowOff>76200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24</xdr:row>
      <xdr:rowOff>0</xdr:rowOff>
    </xdr:from>
    <xdr:to>
      <xdr:col>11</xdr:col>
      <xdr:colOff>1733550</xdr:colOff>
      <xdr:row>38</xdr:row>
      <xdr:rowOff>76200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419100</xdr:colOff>
      <xdr:row>44</xdr:row>
      <xdr:rowOff>19050</xdr:rowOff>
    </xdr:from>
    <xdr:to>
      <xdr:col>11</xdr:col>
      <xdr:colOff>1771650</xdr:colOff>
      <xdr:row>58</xdr:row>
      <xdr:rowOff>85725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418042</xdr:colOff>
      <xdr:row>59</xdr:row>
      <xdr:rowOff>42334</xdr:rowOff>
    </xdr:from>
    <xdr:to>
      <xdr:col>11</xdr:col>
      <xdr:colOff>1809750</xdr:colOff>
      <xdr:row>75</xdr:row>
      <xdr:rowOff>21166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751945</xdr:colOff>
      <xdr:row>25</xdr:row>
      <xdr:rowOff>162455</xdr:rowOff>
    </xdr:from>
    <xdr:to>
      <xdr:col>8</xdr:col>
      <xdr:colOff>535804</xdr:colOff>
      <xdr:row>40</xdr:row>
      <xdr:rowOff>58738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reiter" refreshedDate="42659.83716678241" createdVersion="6" refreshedVersion="6" minRefreshableVersion="3" recordCount="451">
  <cacheSource type="worksheet">
    <worksheetSource ref="A1:E1048576" sheet="Rohdaten"/>
  </cacheSource>
  <cacheFields count="5">
    <cacheField name="Lfd. Nr. " numFmtId="0">
      <sharedItems containsString="0" containsBlank="1" containsNumber="1" containsInteger="1" minValue="1" maxValue="450"/>
    </cacheField>
    <cacheField name="Titel-ID" numFmtId="0">
      <sharedItems containsBlank="1"/>
    </cacheField>
    <cacheField name="Genre" numFmtId="0">
      <sharedItems containsBlank="1"/>
    </cacheField>
    <cacheField name="Standort" numFmtId="0">
      <sharedItems containsBlank="1" count="4">
        <s v="A"/>
        <s v="B"/>
        <s v="C"/>
        <m/>
      </sharedItems>
    </cacheField>
    <cacheField name="Auslastung" numFmtId="0">
      <sharedItems containsString="0" containsBlank="1" containsNumber="1" minValue="22.384602036327124" maxValue="99.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reiter" refreshedDate="42663.43610590278" createdVersion="6" refreshedVersion="6" minRefreshableVersion="3" recordCount="451">
  <cacheSource type="worksheet">
    <worksheetSource ref="D1:E1048576" sheet="Rohdaten"/>
  </cacheSource>
  <cacheFields count="2">
    <cacheField name="Standort" numFmtId="0">
      <sharedItems containsBlank="1" count="4">
        <s v="A"/>
        <s v="B"/>
        <s v="C"/>
        <m/>
      </sharedItems>
    </cacheField>
    <cacheField name="Auslastung" numFmtId="0">
      <sharedItems containsString="0" containsBlank="1" containsNumber="1" minValue="22.384602036327124" maxValue="99.85" count="440">
        <n v="84.643561624106951"/>
        <n v="74.905351741181221"/>
        <n v="83.960019512305735"/>
        <n v="78.056307504157303"/>
        <n v="73.368237483082339"/>
        <n v="79.355827640101779"/>
        <n v="71.536651577916928"/>
        <n v="84.154605903750053"/>
        <n v="81.98749035007495"/>
        <n v="79.167880559980404"/>
        <n v="81.114761971621192"/>
        <n v="86.511470473924419"/>
        <n v="78.564334191542002"/>
        <n v="84.888147486781236"/>
        <n v="72.924131220206618"/>
        <n v="74.961603988485876"/>
        <n v="83.926095359929604"/>
        <n v="73.038363754749298"/>
        <n v="82.486939365553553"/>
        <n v="84.995536073693074"/>
        <n v="86.181926437420771"/>
        <n v="74.287452409480466"/>
        <n v="73.467940839764196"/>
        <n v="78.015402979945065"/>
        <n v="80.109776010503992"/>
        <n v="82.043498170678504"/>
        <n v="81.269029326067539"/>
        <n v="83.822810867859516"/>
        <n v="89.898758435156196"/>
        <n v="83.22636424243683"/>
        <n v="72.195216691470705"/>
        <n v="84.498906491789967"/>
        <n v="66.946022545453161"/>
        <n v="71.051072356640361"/>
        <n v="91.666429600154515"/>
        <n v="78.787382082809927"/>
        <n v="77.848317434545606"/>
        <n v="82.29524630412925"/>
        <n v="77.084091774013359"/>
        <n v="90.871144695556723"/>
        <n v="77.074564817012288"/>
        <n v="80.822808488010196"/>
        <n v="81.101432189898333"/>
        <n v="87.50007984606782"/>
        <n v="77.88951754453592"/>
        <n v="83.758054845093284"/>
        <n v="75.409746134100715"/>
        <n v="81.485960865466041"/>
        <n v="78.103658072068356"/>
        <n v="81.954288109118352"/>
        <n v="85.956599125056528"/>
        <n v="86.962636689422652"/>
        <n v="74.098254774144152"/>
        <n v="85.814376891066786"/>
        <n v="67.120395417150576"/>
        <n v="78.959231106709922"/>
        <n v="87.44632870919304"/>
        <n v="82.94088522423408"/>
        <n v="82.560364009696059"/>
        <n v="81.89505726666539"/>
        <n v="84.22743369199452"/>
        <n v="83.930256298190216"/>
        <n v="79.229100922093494"/>
        <n v="77.857548805768602"/>
        <n v="76.473172814148711"/>
        <n v="79.621547885908512"/>
        <n v="77.332645307324128"/>
        <n v="81.957312179001747"/>
        <n v="84.490891569730593"/>
        <n v="90.014719009632245"/>
        <n v="75.210214365215506"/>
        <n v="84.226342298352392"/>
        <n v="81.210253230965463"/>
        <n v="82.001570464926772"/>
        <n v="93.909175322623923"/>
        <n v="89.004497769637965"/>
        <n v="86.601840141229331"/>
        <n v="79.774826164866681"/>
        <n v="78.22069867150276"/>
        <n v="80.883551365404855"/>
        <n v="78.379161070261034"/>
        <n v="95.152909327298403"/>
        <n v="83.671857484732755"/>
        <n v="84.864148195338203"/>
        <n v="79.378053416876355"/>
        <n v="85.13920213052188"/>
        <n v="75.894359017256647"/>
        <n v="77.170709775673458"/>
        <n v="77.966477849331568"/>
        <n v="88.075937785179121"/>
        <n v="80.858494786371011"/>
        <n v="80.036527580959955"/>
        <n v="79.504819925277843"/>
        <n v="79.220585777948145"/>
        <n v="77.619647729152348"/>
        <n v="82.960007350338856"/>
        <n v="76.640622157428879"/>
        <n v="82.436854629195295"/>
        <n v="81.059538590197917"/>
        <n v="79.430156094604172"/>
        <n v="80.723707671568263"/>
        <n v="78.826734781687264"/>
        <n v="79.591233290630043"/>
        <n v="79.74534148350358"/>
        <n v="71.785489328322001"/>
        <n v="87.012408786977176"/>
        <n v="77.142828078722232"/>
        <n v="73.858114066824783"/>
        <n v="78.599776063201716"/>
        <n v="82.603678694867995"/>
        <n v="79.337308054236928"/>
        <n v="79.715078047302086"/>
        <n v="81.844239250203827"/>
        <n v="80.958044665821944"/>
        <n v="95.203568182187155"/>
        <n v="86.169625521579292"/>
        <n v="78.004227563797031"/>
        <n v="87.148980785132153"/>
        <n v="81.827874029913801"/>
        <n v="63.673478709533811"/>
        <n v="78.363432496262249"/>
        <n v="74.729955687944312"/>
        <n v="74.64316715602763"/>
        <n v="87.893959264038131"/>
        <n v="88.398137651965953"/>
        <n v="77.532086126739159"/>
        <n v="84.003089770776569"/>
        <n v="82.627751882755547"/>
        <n v="86.781669981137384"/>
        <n v="78.842679360677721"/>
        <n v="78.726627836731495"/>
        <n v="79.403235051431693"/>
        <n v="83.000207016157219"/>
        <n v="83.880438725900603"/>
        <n v="86.564232535311021"/>
        <n v="83.801835646299878"/>
        <n v="65.596150509081781"/>
        <n v="70.12825355748646"/>
        <n v="75.371138084010454"/>
        <n v="87.07391336618457"/>
        <n v="74.458926266815979"/>
        <n v="77.080459479548153"/>
        <n v="72.875382304191589"/>
        <n v="79.700139596825466"/>
        <n v="82.720184966165107"/>
        <n v="85.055585461377632"/>
        <n v="80.145939793583238"/>
        <n v="78.186433458613465"/>
        <n v="74.53045802511042"/>
        <n v="72.018047123565339"/>
        <n v="90"/>
        <n v="89.287123248213902"/>
        <n v="83.770355760934763"/>
        <n v="85.286574378260411"/>
        <n v="59.621406964724883"/>
        <n v="69.66043222026201"/>
        <n v="78.711655280203559"/>
        <n v="77.220476188886096"/>
        <n v="93.884846339351498"/>
        <n v="46.146606311667711"/>
        <n v="80.425848156737629"/>
        <n v="82.229523943242384"/>
        <n v="93.0436205836304"/>
        <n v="67.724822858581319"/>
        <n v="70"/>
        <n v="66.42128957726527"/>
        <n v="69.923207976971753"/>
        <n v="73.651806562411366"/>
        <n v="80.360910235031042"/>
        <n v="95.704381439718418"/>
        <n v="92.363852874841541"/>
        <n v="78.169255377433728"/>
        <n v="57.149809637921862"/>
        <n v="65.258682499988936"/>
        <n v="84.086996341357008"/>
        <n v="74.432869243610185"/>
        <n v="64.62710664171027"/>
        <n v="85.076117304270156"/>
        <n v="64.902524374774657"/>
        <n v="64.39043338294141"/>
        <n v="73.847046653172583"/>
        <n v="69.19668655616988"/>
        <n v="97.995625967159867"/>
        <n v="65.070144248311408"/>
        <n v="77.574764165619854"/>
        <n v="78.208545548550319"/>
        <n v="84.748960691358661"/>
        <n v="71.393269738182425"/>
        <n v="80.598959104536334"/>
        <n v="74.149129634024575"/>
        <n v="67.066576068173163"/>
        <n v="83.291233952040784"/>
        <n v="87.516109690186568"/>
        <n v="79.255567217915086"/>
        <n v="94.515296697936719"/>
        <n v="61.638984536402859"/>
        <n v="96.799913282738999"/>
        <n v="91.913198250113055"/>
        <n v="56.701337800477631"/>
        <n v="87.847700089769205"/>
        <n v="96.84084054431878"/>
        <n v="77.918462213419843"/>
        <n v="83.491504685371183"/>
        <n v="90.404085060145007"/>
        <n v="90.38274604070466"/>
        <n v="88.45486738398904"/>
        <n v="97.756019587977789"/>
        <n v="61.247947289375588"/>
        <n v="95.721025192760862"/>
        <n v="69.499838193296455"/>
        <n v="79.243095771817025"/>
        <n v="90.347230272600427"/>
        <n v="81.823804041123367"/>
        <n v="69.330581229296513"/>
        <n v="87.126072887331247"/>
        <n v="70.420428730431013"/>
        <n v="68.168542586208787"/>
        <n v="60.803545440721791"/>
        <n v="96.90536919340957"/>
        <n v="80.406703293265309"/>
        <n v="98.008995539275929"/>
        <n v="66.099328452837653"/>
        <n v="69.353744922482292"/>
        <n v="82.962337930512149"/>
        <n v="76.758322140522068"/>
        <n v="48.640577208134346"/>
        <n v="85.156135785000515"/>
        <n v="72.99177488865098"/>
        <n v="90.278404261043761"/>
        <n v="81.785656422725879"/>
        <n v="63.577436069026589"/>
        <n v="62.767394612892531"/>
        <n v="81.716989572742023"/>
        <n v="83.797606495936634"/>
        <n v="74.391055224696174"/>
        <n v="80.146110323839821"/>
        <n v="86.657523954345379"/>
        <n v="85.920014700677712"/>
        <n v="84.891558091912884"/>
        <n v="75.85180034955556"/>
        <n v="66.562488629715517"/>
        <n v="77.554277797462419"/>
        <n v="81.447415343136527"/>
        <n v="65.829106208257144"/>
        <n v="62.820440891373437"/>
        <n v="75.306939126749057"/>
        <n v="76.124984136258718"/>
        <n v="94.024817573954351"/>
        <n v="83.756150590561447"/>
        <n v="81.598584731254959"/>
        <n v="68.571312314888928"/>
        <n v="82.292313183716033"/>
        <n v="78.674616108473856"/>
        <n v="92.866985343862325"/>
        <n v="78.340229012683267"/>
        <n v="78.860312189208344"/>
        <n v="84.248875029588817"/>
        <n v="92.339251043158583"/>
        <n v="69.208572515053675"/>
        <n v="85.654510459862649"/>
        <n v="72.016910255188122"/>
        <n v="78.595080796803813"/>
        <n v="76.726864992524497"/>
        <n v="91.906797681149328"/>
        <n v="80.803044031272293"/>
        <n v="58.919822751777247"/>
        <n v="77.81593942316249"/>
        <n v="75.064172253478318"/>
        <n v="63.225382038654061"/>
        <n v="73.449165458514472"/>
        <n v="96.012359083106276"/>
        <n v="69.395701049943455"/>
        <n v="77.453255673462991"/>
        <n v="46.848918120376766"/>
        <n v="91.453050774434814"/>
        <n v="77.612940205726773"/>
        <n v="90.029884833784308"/>
        <n v="87.603671292599756"/>
        <n v="75.839880284620449"/>
        <n v="91.873783023474971"/>
        <n v="22.384602036327124"/>
        <n v="69.805564837297425"/>
        <n v="68.917852533631958"/>
        <n v="74.636431210892624"/>
        <n v="72.028324413695373"/>
        <n v="68.321837918192614"/>
        <n v="74.086374499602243"/>
        <n v="90.111170922755264"/>
        <n v="63.786187840451021"/>
        <n v="80.583759174332954"/>
        <n v="82.010856405831873"/>
        <n v="82.819506335072219"/>
        <n v="87.920039024611469"/>
        <n v="76.112615008314606"/>
        <n v="70.052356224623509"/>
        <n v="78.517587300739251"/>
        <n v="87.405251380987465"/>
        <n v="88.309211807500105"/>
        <n v="83.974980700149899"/>
        <n v="78.751820839970605"/>
        <n v="86.95659764460288"/>
        <n v="73.453238857910037"/>
        <n v="77.128668383084005"/>
        <n v="89.776294973562472"/>
        <n v="69.386196830309927"/>
        <n v="76.614296833286062"/>
        <n v="80.192485458683223"/>
        <n v="66.076727509498596"/>
        <n v="84.973878731107106"/>
        <n v="87.493304110539611"/>
        <n v="79.023602867964655"/>
        <n v="91.424781405366957"/>
        <n v="66.935881679528393"/>
        <n v="76.030805959890131"/>
        <n v="80.164664015755989"/>
        <n v="77.030863596592098"/>
        <n v="71.801123542245477"/>
        <n v="87.645621735719033"/>
        <n v="99.797516870312393"/>
        <n v="84.839546363655245"/>
        <n v="76.718424881692044"/>
        <n v="74.238232829957269"/>
        <n v="53.892045090906322"/>
        <n v="62.102144713280722"/>
        <n v="97.499644400231773"/>
        <n v="79.044557625893503"/>
        <n v="82.532779035391286"/>
        <n v="84.590492608258501"/>
        <n v="74.168183548026718"/>
        <n v="96.306717043335084"/>
        <n v="92.011441867798567"/>
        <n v="73.102173903025687"/>
        <n v="82.202864379796665"/>
        <n v="95.000159692135639"/>
        <n v="76.83427631680388"/>
        <n v="79.602969182888046"/>
        <n v="87.741491572232917"/>
        <n v="82.971921730932081"/>
        <n v="76.207316144136712"/>
        <n v="82.931432163677528"/>
        <n v="67.574046826921403"/>
        <n v="84.185440047876909"/>
        <n v="68.196509548288304"/>
        <n v="91.628753782133572"/>
        <n v="60.680593125725864"/>
        <n v="81.862135832197964"/>
        <n v="85.548845365410671"/>
        <n v="85.88177044846816"/>
        <n v="85.120728019392118"/>
        <n v="82.842585899998085"/>
        <n v="89.469877113588154"/>
        <n v="69.998905221000314"/>
        <n v="78.458201844186988"/>
        <n v="75.715097611537203"/>
        <n v="74.709759221223067"/>
        <n v="85.518522812053561"/>
        <n v="80.972695488599129"/>
        <n v="83.914624358003493"/>
        <n v="88.981783139461186"/>
        <n v="95.022078514448367"/>
        <n v="73.689889379311353"/>
        <n v="69.761890901718289"/>
        <n v="82.420506461930927"/>
        <n v="84.003140929853544"/>
        <n v="99.85"/>
        <n v="72.586308508180082"/>
        <n v="74.321997291990556"/>
        <n v="79.549652329733362"/>
        <n v="76.441397343005519"/>
        <n v="81.325327048107283"/>
        <n v="63.274974511004984"/>
        <n v="82.749939085333608"/>
        <n v="87.343714969465509"/>
        <n v="89.728296390676405"/>
        <n v="79.067080125314533"/>
        <n v="80.952350092120469"/>
        <n v="91.762313079088926"/>
        <n v="74.341419551346917"/>
        <n v="75.932955698663136"/>
        <n v="92.113906677768682"/>
        <n v="82.025390131166205"/>
        <n v="77.008562786504626"/>
        <n v="79.009639850555686"/>
        <n v="78.44117155589629"/>
        <n v="76.429471593728522"/>
        <n v="82.608830982353538"/>
        <n v="77.787626853096299"/>
        <n v="84.873709258390591"/>
        <n v="82.119077180395834"/>
        <n v="79.145234141906258"/>
        <n v="72.442189977737144"/>
        <n v="70.837568475399166"/>
        <n v="79.182466581260087"/>
        <n v="79.49068296700716"/>
        <n v="67.678233992483001"/>
        <n v="82.003280314966105"/>
        <n v="80.852578523335978"/>
        <n v="67.716228133649565"/>
        <n v="77.199552126403432"/>
        <n v="83.905518042301992"/>
        <n v="86.86239218339324"/>
        <n v="79.114788806764409"/>
        <n v="83.688478500407655"/>
        <n v="81.916089331643889"/>
        <n v="74.244572008028626"/>
        <n v="83.015738911926746"/>
        <n v="94.297961570264306"/>
        <n v="83.655748059827602"/>
        <n v="55.510218064300716"/>
        <n v="86.350292096612975"/>
        <n v="80.42829015001189"/>
        <n v="69.28633431205526"/>
        <n v="95.787918528076261"/>
        <n v="92.59720647794893"/>
        <n v="71.053537087282166"/>
        <n v="76.506221577874385"/>
        <n v="85.255503765511094"/>
        <n v="93.563339962274767"/>
        <n v="78.264019041016581"/>
        <n v="62.319422997534275"/>
        <n v="86.108293746365234"/>
        <n v="86.000414032314438"/>
        <n v="87.760877451801207"/>
        <n v="89.846348802966531"/>
        <n v="77.781269485130906"/>
        <n v="86.332684279186651"/>
        <n v="60.256507114972919"/>
        <n v="70.742276168020908"/>
        <n v="90.610870049276855"/>
        <n v="77.139429979142733"/>
        <n v="75.748439687304199"/>
        <n v="65.750764608383179"/>
        <n v="79.400279193650931"/>
        <n v="84.08027744924766"/>
        <n v="71.352633514907211"/>
        <n v="91.180709407199174"/>
        <n v="76.372866917226929"/>
        <n v="69.06091605022084"/>
        <n v="68.027070685348008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jreiter" refreshedDate="42664.697841203706" createdVersion="6" refreshedVersion="6" minRefreshableVersion="3" recordCount="5">
  <cacheSource type="worksheet">
    <worksheetSource ref="H4:H9" sheet="d)"/>
  </cacheSource>
  <cacheFields count="1">
    <cacheField name="Relative Schwankung" numFmtId="0">
      <sharedItems count="2">
        <s v="gering"/>
        <s v="mitte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jreiter" refreshedDate="42673.81883877315" createdVersion="6" refreshedVersion="6" minRefreshableVersion="3" recordCount="451">
  <cacheSource type="worksheet">
    <worksheetSource ref="A1:B1048576" sheet="d)"/>
  </cacheSource>
  <cacheFields count="2">
    <cacheField name="Genre" numFmtId="0">
      <sharedItems containsBlank="1" count="6">
        <s v="Action"/>
        <s v="Komödie"/>
        <s v="Krimi"/>
        <s v="Thriller"/>
        <s v="Drama"/>
        <m/>
      </sharedItems>
    </cacheField>
    <cacheField name="Auslastung" numFmtId="0">
      <sharedItems containsString="0" containsBlank="1" containsNumber="1" minValue="22.384602036327124" maxValue="99.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jreiter" refreshedDate="42675.800466898145" createdVersion="6" refreshedVersion="6" minRefreshableVersion="3" recordCount="457">
  <cacheSource type="worksheet">
    <worksheetSource ref="A1:D1048576" sheet="e)"/>
  </cacheSource>
  <cacheFields count="4">
    <cacheField name="Genre" numFmtId="0">
      <sharedItems containsBlank="1" count="6">
        <s v="Drama"/>
        <s v="Krimi"/>
        <s v="Thriller"/>
        <s v="Action"/>
        <s v="Komödie"/>
        <m/>
      </sharedItems>
    </cacheField>
    <cacheField name="Standort" numFmtId="0">
      <sharedItems containsBlank="1"/>
    </cacheField>
    <cacheField name="Auslastung" numFmtId="0">
      <sharedItems containsString="0" containsBlank="1" containsNumber="1" minValue="22.384602036327124" maxValue="99.85"/>
    </cacheField>
    <cacheField name="Klasse_Auslastung" numFmtId="0">
      <sharedItems containsString="0" containsBlank="1" containsNumber="1" containsInteger="1" minValue="1" maxValue="17" count="15">
        <n v="1"/>
        <n v="6"/>
        <n v="7"/>
        <n v="8"/>
        <n v="9"/>
        <n v="10"/>
        <n v="11"/>
        <n v="12"/>
        <n v="13"/>
        <n v="14"/>
        <n v="15"/>
        <n v="16"/>
        <m/>
        <n v="2" u="1"/>
        <n v="17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jreiter" refreshedDate="42675.801885763889" createdVersion="6" refreshedVersion="6" minRefreshableVersion="3" recordCount="457">
  <cacheSource type="worksheet">
    <worksheetSource ref="A1:E1048576" sheet="e)"/>
  </cacheSource>
  <cacheFields count="5">
    <cacheField name="Genre" numFmtId="0">
      <sharedItems containsBlank="1" count="6">
        <s v="Drama"/>
        <s v="Krimi"/>
        <s v="Thriller"/>
        <s v="Action"/>
        <s v="Komödie"/>
        <m/>
      </sharedItems>
    </cacheField>
    <cacheField name="Standort" numFmtId="0">
      <sharedItems containsBlank="1"/>
    </cacheField>
    <cacheField name="Auslastung" numFmtId="0">
      <sharedItems containsString="0" containsBlank="1" containsNumber="1" minValue="22.384602036327124" maxValue="99.85"/>
    </cacheField>
    <cacheField name="Klasse_Auslastung" numFmtId="0">
      <sharedItems containsString="0" containsBlank="1" containsNumber="1" containsInteger="1" minValue="1" maxValue="16"/>
    </cacheField>
    <cacheField name="Klasse_Auslastung_aggr" numFmtId="0">
      <sharedItems containsBlank="1" containsMixedTypes="1" containsNumber="1" containsInteger="1" minValue="10" maxValue="15" count="9">
        <s v="1_9"/>
        <n v="10"/>
        <n v="11"/>
        <n v="12"/>
        <n v="13"/>
        <n v="14"/>
        <s v="15_16"/>
        <m/>
        <n v="15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1">
  <r>
    <n v="1"/>
    <s v="A-11"/>
    <s v="Action"/>
    <x v="0"/>
    <n v="84.643561624106951"/>
  </r>
  <r>
    <n v="2"/>
    <s v="K-102"/>
    <s v="Komödie"/>
    <x v="0"/>
    <n v="74.905351741181221"/>
  </r>
  <r>
    <n v="3"/>
    <s v="K-59"/>
    <s v="Krimi"/>
    <x v="0"/>
    <n v="83.960019512305735"/>
  </r>
  <r>
    <n v="4"/>
    <s v="T-127"/>
    <s v="Thriller"/>
    <x v="0"/>
    <n v="78.056307504157303"/>
  </r>
  <r>
    <n v="5"/>
    <s v="D-452"/>
    <s v="Drama"/>
    <x v="0"/>
    <n v="73.368237483082339"/>
  </r>
  <r>
    <n v="6"/>
    <s v="A-95"/>
    <s v="Action"/>
    <x v="0"/>
    <n v="79.355827640101779"/>
  </r>
  <r>
    <n v="7"/>
    <s v="K-434"/>
    <s v="Komödie"/>
    <x v="0"/>
    <n v="71.536651577916928"/>
  </r>
  <r>
    <n v="8"/>
    <s v="K-15"/>
    <s v="Krimi"/>
    <x v="0"/>
    <n v="84.154605903750053"/>
  </r>
  <r>
    <n v="9"/>
    <s v="T-37"/>
    <s v="Thriller"/>
    <x v="0"/>
    <n v="81.98749035007495"/>
  </r>
  <r>
    <n v="10"/>
    <s v="D-247"/>
    <s v="Drama"/>
    <x v="0"/>
    <n v="79.167880559980404"/>
  </r>
  <r>
    <n v="11"/>
    <s v="A-331"/>
    <s v="Action"/>
    <x v="0"/>
    <n v="81.114761971621192"/>
  </r>
  <r>
    <n v="12"/>
    <s v="K-31"/>
    <s v="Komödie"/>
    <x v="0"/>
    <n v="86.511470473924419"/>
  </r>
  <r>
    <n v="13"/>
    <s v="K-44"/>
    <s v="Krimi"/>
    <x v="0"/>
    <n v="78.564334191542002"/>
  </r>
  <r>
    <n v="14"/>
    <s v="T-28"/>
    <s v="Thriller"/>
    <x v="0"/>
    <n v="84.888147486781236"/>
  </r>
  <r>
    <n v="15"/>
    <s v="D-181"/>
    <s v="Drama"/>
    <x v="0"/>
    <n v="72.924131220206618"/>
  </r>
  <r>
    <n v="16"/>
    <s v="A-133"/>
    <s v="Action"/>
    <x v="0"/>
    <n v="74.961603988485876"/>
  </r>
  <r>
    <n v="17"/>
    <s v="K-96"/>
    <s v="Komödie"/>
    <x v="0"/>
    <n v="83.926095359929604"/>
  </r>
  <r>
    <n v="18"/>
    <s v="K-343"/>
    <s v="Krimi"/>
    <x v="0"/>
    <n v="73.038363754749298"/>
  </r>
  <r>
    <n v="19"/>
    <s v="T-177"/>
    <s v="Thriller"/>
    <x v="0"/>
    <n v="82.486939365553553"/>
  </r>
  <r>
    <n v="20"/>
    <s v="D-253"/>
    <s v="Drama"/>
    <x v="0"/>
    <n v="84.995536073693074"/>
  </r>
  <r>
    <n v="21"/>
    <s v="A-127"/>
    <s v="Action"/>
    <x v="0"/>
    <n v="86.181926437420771"/>
  </r>
  <r>
    <n v="22"/>
    <s v="K-457"/>
    <s v="Komödie"/>
    <x v="0"/>
    <n v="74.287452409480466"/>
  </r>
  <r>
    <n v="23"/>
    <s v="K-84"/>
    <s v="Krimi"/>
    <x v="0"/>
    <n v="73.467940839764196"/>
  </r>
  <r>
    <n v="24"/>
    <s v="T-163"/>
    <s v="Thriller"/>
    <x v="0"/>
    <n v="78.015402979945065"/>
  </r>
  <r>
    <n v="25"/>
    <s v="D-345"/>
    <s v="Drama"/>
    <x v="0"/>
    <n v="80.109776010503992"/>
  </r>
  <r>
    <n v="26"/>
    <s v="A-403"/>
    <s v="Action"/>
    <x v="0"/>
    <n v="82.043498170678504"/>
  </r>
  <r>
    <n v="27"/>
    <s v="K-70"/>
    <s v="Komödie"/>
    <x v="0"/>
    <n v="81.269029326067539"/>
  </r>
  <r>
    <n v="28"/>
    <s v="K-317"/>
    <s v="Krimi"/>
    <x v="0"/>
    <n v="83.822810867859516"/>
  </r>
  <r>
    <n v="29"/>
    <s v="T-284"/>
    <s v="Thriller"/>
    <x v="0"/>
    <n v="89.898758435156196"/>
  </r>
  <r>
    <n v="30"/>
    <s v="D-160"/>
    <s v="Drama"/>
    <x v="0"/>
    <n v="83.22636424243683"/>
  </r>
  <r>
    <n v="31"/>
    <s v="A-236"/>
    <s v="Action"/>
    <x v="0"/>
    <n v="72.195216691470705"/>
  </r>
  <r>
    <n v="32"/>
    <s v="K-55"/>
    <s v="Komödie"/>
    <x v="0"/>
    <n v="84.498906491789967"/>
  </r>
  <r>
    <n v="33"/>
    <s v="K-249"/>
    <s v="Krimi"/>
    <x v="0"/>
    <n v="66.946022545453161"/>
  </r>
  <r>
    <n v="34"/>
    <s v="T-103"/>
    <s v="Thriller"/>
    <x v="0"/>
    <n v="71.051072356640361"/>
  </r>
  <r>
    <n v="35"/>
    <s v="D-322"/>
    <s v="Drama"/>
    <x v="0"/>
    <n v="91.666429600154515"/>
  </r>
  <r>
    <n v="36"/>
    <s v="A-302"/>
    <s v="Action"/>
    <x v="0"/>
    <n v="78.787382082809927"/>
  </r>
  <r>
    <n v="37"/>
    <s v="K-258"/>
    <s v="Komödie"/>
    <x v="0"/>
    <n v="77.848317434545606"/>
  </r>
  <r>
    <n v="38"/>
    <s v="K-3"/>
    <s v="Krimi"/>
    <x v="0"/>
    <n v="82.29524630412925"/>
  </r>
  <r>
    <n v="39"/>
    <s v="T-274"/>
    <s v="Thriller"/>
    <x v="0"/>
    <n v="77.084091774013359"/>
  </r>
  <r>
    <n v="40"/>
    <s v="D-187"/>
    <s v="Drama"/>
    <x v="0"/>
    <n v="90.871144695556723"/>
  </r>
  <r>
    <n v="41"/>
    <s v="A-296"/>
    <s v="Action"/>
    <x v="0"/>
    <n v="77.074564817012288"/>
  </r>
  <r>
    <n v="42"/>
    <s v="K-85"/>
    <s v="Komödie"/>
    <x v="0"/>
    <n v="80.822808488010196"/>
  </r>
  <r>
    <n v="43"/>
    <s v="K-137"/>
    <s v="Krimi"/>
    <x v="0"/>
    <n v="81.101432189898333"/>
  </r>
  <r>
    <n v="44"/>
    <s v="T-166"/>
    <s v="Thriller"/>
    <x v="0"/>
    <n v="87.50007984606782"/>
  </r>
  <r>
    <n v="45"/>
    <s v="D-455"/>
    <s v="Drama"/>
    <x v="0"/>
    <n v="77.88951754453592"/>
  </r>
  <r>
    <n v="46"/>
    <s v="A-410"/>
    <s v="Action"/>
    <x v="0"/>
    <n v="83.758054845093284"/>
  </r>
  <r>
    <n v="47"/>
    <s v="K-468"/>
    <s v="Komödie"/>
    <x v="0"/>
    <n v="75.409746134100715"/>
  </r>
  <r>
    <n v="48"/>
    <s v="K-101"/>
    <s v="Krimi"/>
    <x v="0"/>
    <n v="81.485960865466041"/>
  </r>
  <r>
    <n v="49"/>
    <s v="T-299"/>
    <s v="Thriller"/>
    <x v="0"/>
    <n v="78.103658072068356"/>
  </r>
  <r>
    <n v="50"/>
    <s v="D-97"/>
    <s v="Drama"/>
    <x v="0"/>
    <n v="81.954288109118352"/>
  </r>
  <r>
    <n v="51"/>
    <s v="A-232"/>
    <s v="Action"/>
    <x v="0"/>
    <n v="85.956599125056528"/>
  </r>
  <r>
    <n v="52"/>
    <s v="K-390"/>
    <s v="Komödie"/>
    <x v="0"/>
    <n v="86.962636689422652"/>
  </r>
  <r>
    <n v="53"/>
    <s v="K-24"/>
    <s v="Krimi"/>
    <x v="0"/>
    <n v="74.098254774144152"/>
  </r>
  <r>
    <n v="54"/>
    <s v="T-153"/>
    <s v="Thriller"/>
    <x v="0"/>
    <n v="85.814376891066786"/>
  </r>
  <r>
    <n v="55"/>
    <s v="D-373"/>
    <s v="Drama"/>
    <x v="0"/>
    <n v="67.120395417150576"/>
  </r>
  <r>
    <n v="56"/>
    <s v="A-56"/>
    <s v="Action"/>
    <x v="0"/>
    <n v="78.959231106709922"/>
  </r>
  <r>
    <n v="57"/>
    <s v="K-245"/>
    <s v="Komödie"/>
    <x v="0"/>
    <n v="87.44632870919304"/>
  </r>
  <r>
    <n v="58"/>
    <s v="K-424"/>
    <s v="Krimi"/>
    <x v="0"/>
    <n v="82.94088522423408"/>
  </r>
  <r>
    <n v="59"/>
    <s v="T-21"/>
    <s v="Thriller"/>
    <x v="0"/>
    <n v="82.560364009696059"/>
  </r>
  <r>
    <n v="60"/>
    <s v="D-437"/>
    <s v="Drama"/>
    <x v="0"/>
    <n v="81.89505726666539"/>
  </r>
  <r>
    <n v="61"/>
    <s v="A-486"/>
    <s v="Action"/>
    <x v="0"/>
    <n v="84.22743369199452"/>
  </r>
  <r>
    <n v="62"/>
    <s v="K-438"/>
    <s v="Komödie"/>
    <x v="0"/>
    <n v="83.930256298190216"/>
  </r>
  <r>
    <n v="63"/>
    <s v="K-38"/>
    <s v="Krimi"/>
    <x v="0"/>
    <n v="79.229100922093494"/>
  </r>
  <r>
    <n v="64"/>
    <s v="T-376"/>
    <s v="Thriller"/>
    <x v="0"/>
    <n v="77.857548805768602"/>
  </r>
  <r>
    <n v="65"/>
    <s v="D-209"/>
    <s v="Drama"/>
    <x v="0"/>
    <n v="76.473172814148711"/>
  </r>
  <r>
    <n v="66"/>
    <s v="A-143"/>
    <s v="Action"/>
    <x v="0"/>
    <n v="79.621547885908512"/>
  </r>
  <r>
    <n v="67"/>
    <s v="K-351"/>
    <s v="Komödie"/>
    <x v="0"/>
    <n v="77.332645307324128"/>
  </r>
  <r>
    <n v="68"/>
    <s v="K-17"/>
    <s v="Krimi"/>
    <x v="0"/>
    <n v="81.957312179001747"/>
  </r>
  <r>
    <n v="69"/>
    <s v="T-437"/>
    <s v="Thriller"/>
    <x v="0"/>
    <n v="84.490891569730593"/>
  </r>
  <r>
    <n v="70"/>
    <s v="D-323"/>
    <s v="Drama"/>
    <x v="0"/>
    <n v="90.014719009632245"/>
  </r>
  <r>
    <n v="71"/>
    <s v="A-283"/>
    <s v="Action"/>
    <x v="0"/>
    <n v="75.210214365215506"/>
  </r>
  <r>
    <n v="72"/>
    <s v="K-142"/>
    <s v="Komödie"/>
    <x v="0"/>
    <n v="84.226342298352392"/>
  </r>
  <r>
    <n v="73"/>
    <s v="K-337"/>
    <s v="Krimi"/>
    <x v="0"/>
    <n v="81.210253230965463"/>
  </r>
  <r>
    <n v="74"/>
    <s v="T-186"/>
    <s v="Thriller"/>
    <x v="0"/>
    <n v="82.001570464926772"/>
  </r>
  <r>
    <n v="75"/>
    <s v="D-320"/>
    <s v="Drama"/>
    <x v="0"/>
    <n v="93.909175322623923"/>
  </r>
  <r>
    <n v="76"/>
    <s v="A-163"/>
    <s v="Action"/>
    <x v="0"/>
    <n v="89.004497769637965"/>
  </r>
  <r>
    <n v="77"/>
    <s v="K-302"/>
    <s v="Komödie"/>
    <x v="0"/>
    <n v="86.601840141229331"/>
  </r>
  <r>
    <n v="78"/>
    <s v="K-425"/>
    <s v="Krimi"/>
    <x v="0"/>
    <n v="79.774826164866681"/>
  </r>
  <r>
    <n v="79"/>
    <s v="T-41"/>
    <s v="Thriller"/>
    <x v="0"/>
    <n v="78.22069867150276"/>
  </r>
  <r>
    <n v="80"/>
    <s v="D-163"/>
    <s v="Drama"/>
    <x v="0"/>
    <n v="80.883551365404855"/>
  </r>
  <r>
    <n v="81"/>
    <s v="A-386"/>
    <s v="Action"/>
    <x v="0"/>
    <n v="78.379161070261034"/>
  </r>
  <r>
    <n v="82"/>
    <s v="K-218"/>
    <s v="Komödie"/>
    <x v="0"/>
    <n v="95.152909327298403"/>
  </r>
  <r>
    <n v="83"/>
    <s v="K-138"/>
    <s v="Krimi"/>
    <x v="0"/>
    <n v="83.671857484732755"/>
  </r>
  <r>
    <n v="84"/>
    <s v="T-132"/>
    <s v="Thriller"/>
    <x v="0"/>
    <n v="84.864148195338203"/>
  </r>
  <r>
    <n v="85"/>
    <s v="D-161"/>
    <s v="Drama"/>
    <x v="0"/>
    <n v="79.378053416876355"/>
  </r>
  <r>
    <n v="86"/>
    <s v="A-473"/>
    <s v="Action"/>
    <x v="0"/>
    <n v="85.13920213052188"/>
  </r>
  <r>
    <n v="87"/>
    <s v="K-250"/>
    <s v="Komödie"/>
    <x v="0"/>
    <n v="75.894359017256647"/>
  </r>
  <r>
    <n v="88"/>
    <s v="K-285"/>
    <s v="Krimi"/>
    <x v="0"/>
    <n v="77.170709775673458"/>
  </r>
  <r>
    <n v="89"/>
    <s v="T-324"/>
    <s v="Thriller"/>
    <x v="0"/>
    <n v="77.966477849331568"/>
  </r>
  <r>
    <n v="90"/>
    <s v="D-326"/>
    <s v="Drama"/>
    <x v="0"/>
    <n v="88.075937785179121"/>
  </r>
  <r>
    <n v="91"/>
    <s v="A-58"/>
    <s v="Action"/>
    <x v="0"/>
    <n v="80.858494786371011"/>
  </r>
  <r>
    <n v="92"/>
    <s v="K-104"/>
    <s v="Komödie"/>
    <x v="0"/>
    <n v="80.036527580959955"/>
  </r>
  <r>
    <n v="93"/>
    <s v="K-133"/>
    <s v="Krimi"/>
    <x v="0"/>
    <n v="79.504819925277843"/>
  </r>
  <r>
    <n v="94"/>
    <s v="T-137"/>
    <s v="Thriller"/>
    <x v="0"/>
    <n v="79.220585777948145"/>
  </r>
  <r>
    <n v="95"/>
    <s v="D-325"/>
    <s v="Drama"/>
    <x v="0"/>
    <n v="77.619647729152348"/>
  </r>
  <r>
    <n v="96"/>
    <s v="A-495"/>
    <s v="Action"/>
    <x v="0"/>
    <n v="82.960007350338856"/>
  </r>
  <r>
    <n v="97"/>
    <s v="K-498"/>
    <s v="Komödie"/>
    <x v="0"/>
    <n v="76.640622157428879"/>
  </r>
  <r>
    <n v="98"/>
    <s v="K-23"/>
    <s v="Krimi"/>
    <x v="0"/>
    <n v="82.436854629195295"/>
  </r>
  <r>
    <n v="99"/>
    <s v="T-377"/>
    <s v="Thriller"/>
    <x v="0"/>
    <n v="81.059538590197917"/>
  </r>
  <r>
    <n v="100"/>
    <s v="D-201"/>
    <s v="Drama"/>
    <x v="0"/>
    <n v="79.430156094604172"/>
  </r>
  <r>
    <n v="101"/>
    <s v="A-320"/>
    <s v="Action"/>
    <x v="0"/>
    <n v="80.723707671568263"/>
  </r>
  <r>
    <n v="102"/>
    <s v="K-188"/>
    <s v="Komödie"/>
    <x v="0"/>
    <n v="78.826734781687264"/>
  </r>
  <r>
    <n v="103"/>
    <s v="K-178"/>
    <s v="Krimi"/>
    <x v="0"/>
    <n v="79.591233290630043"/>
  </r>
  <r>
    <n v="104"/>
    <s v="T-352"/>
    <s v="Thriller"/>
    <x v="0"/>
    <n v="79.74534148350358"/>
  </r>
  <r>
    <n v="105"/>
    <s v="D-368"/>
    <s v="Drama"/>
    <x v="0"/>
    <n v="71.785489328322001"/>
  </r>
  <r>
    <n v="106"/>
    <s v="A-57"/>
    <s v="Action"/>
    <x v="0"/>
    <n v="87.012408786977176"/>
  </r>
  <r>
    <n v="107"/>
    <s v="K-490"/>
    <s v="Komödie"/>
    <x v="0"/>
    <n v="77.142828078722232"/>
  </r>
  <r>
    <n v="108"/>
    <s v="K-318"/>
    <s v="Krimi"/>
    <x v="0"/>
    <n v="73.858114066824783"/>
  </r>
  <r>
    <n v="109"/>
    <s v="T-325"/>
    <s v="Thriller"/>
    <x v="0"/>
    <n v="78.599776063201716"/>
  </r>
  <r>
    <n v="110"/>
    <s v="D-480"/>
    <s v="Drama"/>
    <x v="0"/>
    <n v="82.603678694867995"/>
  </r>
  <r>
    <n v="111"/>
    <s v="A-305"/>
    <s v="Action"/>
    <x v="0"/>
    <n v="79.337308054236928"/>
  </r>
  <r>
    <n v="112"/>
    <s v="K-216"/>
    <s v="Komödie"/>
    <x v="0"/>
    <n v="79.715078047302086"/>
  </r>
  <r>
    <n v="113"/>
    <s v="K-286"/>
    <s v="Krimi"/>
    <x v="0"/>
    <n v="81.844239250203827"/>
  </r>
  <r>
    <n v="114"/>
    <s v="T-44"/>
    <s v="Thriller"/>
    <x v="0"/>
    <n v="80.958044665821944"/>
  </r>
  <r>
    <n v="115"/>
    <s v="D-4"/>
    <s v="Drama"/>
    <x v="0"/>
    <n v="95.203568182187155"/>
  </r>
  <r>
    <n v="116"/>
    <s v="A-261"/>
    <s v="Action"/>
    <x v="0"/>
    <n v="86.169625521579292"/>
  </r>
  <r>
    <n v="117"/>
    <s v="K-313"/>
    <s v="Komödie"/>
    <x v="0"/>
    <n v="78.004227563797031"/>
  </r>
  <r>
    <n v="118"/>
    <s v="K-221"/>
    <s v="Krimi"/>
    <x v="0"/>
    <n v="87.148980785132153"/>
  </r>
  <r>
    <n v="119"/>
    <s v="T-440"/>
    <s v="Thriller"/>
    <x v="0"/>
    <n v="81.827874029913801"/>
  </r>
  <r>
    <n v="120"/>
    <s v="D-301"/>
    <s v="Drama"/>
    <x v="0"/>
    <n v="63.673478709533811"/>
  </r>
  <r>
    <n v="121"/>
    <s v="A-360"/>
    <s v="Action"/>
    <x v="0"/>
    <n v="78.363432496262249"/>
  </r>
  <r>
    <n v="122"/>
    <s v="K-404"/>
    <s v="Komödie"/>
    <x v="0"/>
    <n v="74.729955687944312"/>
  </r>
  <r>
    <n v="123"/>
    <s v="K-423"/>
    <s v="Krimi"/>
    <x v="0"/>
    <n v="74.64316715602763"/>
  </r>
  <r>
    <n v="124"/>
    <s v="T-213"/>
    <s v="Thriller"/>
    <x v="0"/>
    <n v="87.893959264038131"/>
  </r>
  <r>
    <n v="125"/>
    <s v="D-157"/>
    <s v="Drama"/>
    <x v="0"/>
    <n v="88.398137651965953"/>
  </r>
  <r>
    <n v="126"/>
    <s v="A-74"/>
    <s v="Action"/>
    <x v="0"/>
    <n v="77.532086126739159"/>
  </r>
  <r>
    <n v="127"/>
    <s v="K-267"/>
    <s v="Komödie"/>
    <x v="0"/>
    <n v="84.003089770776569"/>
  </r>
  <r>
    <n v="128"/>
    <s v="K-39"/>
    <s v="Krimi"/>
    <x v="0"/>
    <n v="82.627751882755547"/>
  </r>
  <r>
    <n v="129"/>
    <s v="T-369"/>
    <s v="Thriller"/>
    <x v="0"/>
    <n v="86.781669981137384"/>
  </r>
  <r>
    <n v="130"/>
    <s v="D-117"/>
    <s v="Drama"/>
    <x v="0"/>
    <n v="78.842679360677721"/>
  </r>
  <r>
    <n v="131"/>
    <s v="A-398"/>
    <s v="Action"/>
    <x v="0"/>
    <n v="78.726627836731495"/>
  </r>
  <r>
    <n v="132"/>
    <s v="K-491"/>
    <s v="Komödie"/>
    <x v="0"/>
    <n v="79.403235051431693"/>
  </r>
  <r>
    <n v="133"/>
    <s v="K-127"/>
    <s v="Krimi"/>
    <x v="0"/>
    <n v="83.000207016157219"/>
  </r>
  <r>
    <n v="134"/>
    <s v="T-67"/>
    <s v="Thriller"/>
    <x v="0"/>
    <n v="83.880438725900603"/>
  </r>
  <r>
    <n v="135"/>
    <s v="D-193"/>
    <s v="Drama"/>
    <x v="0"/>
    <n v="86.564232535311021"/>
  </r>
  <r>
    <n v="136"/>
    <s v="A-244"/>
    <s v="Action"/>
    <x v="0"/>
    <n v="83.801835646299878"/>
  </r>
  <r>
    <n v="137"/>
    <s v="K-234"/>
    <s v="Komödie"/>
    <x v="0"/>
    <n v="65.596150509081781"/>
  </r>
  <r>
    <n v="138"/>
    <s v="K-279"/>
    <s v="Krimi"/>
    <x v="0"/>
    <n v="70.12825355748646"/>
  </r>
  <r>
    <n v="139"/>
    <s v="T-24"/>
    <s v="Thriller"/>
    <x v="0"/>
    <n v="75.371138084010454"/>
  </r>
  <r>
    <n v="140"/>
    <s v="D-126"/>
    <s v="Drama"/>
    <x v="0"/>
    <n v="87.07391336618457"/>
  </r>
  <r>
    <n v="141"/>
    <s v="A-152"/>
    <s v="Action"/>
    <x v="0"/>
    <n v="74.458926266815979"/>
  </r>
  <r>
    <n v="142"/>
    <s v="K-307"/>
    <s v="Komödie"/>
    <x v="0"/>
    <n v="77.080459479548153"/>
  </r>
  <r>
    <n v="143"/>
    <s v="K-189"/>
    <s v="Krimi"/>
    <x v="0"/>
    <n v="72.875382304191589"/>
  </r>
  <r>
    <n v="144"/>
    <s v="T-111"/>
    <s v="Thriller"/>
    <x v="0"/>
    <n v="79.700139596825466"/>
  </r>
  <r>
    <n v="145"/>
    <s v="D-68"/>
    <s v="Drama"/>
    <x v="0"/>
    <n v="82.720184966165107"/>
  </r>
  <r>
    <n v="146"/>
    <s v="A-488"/>
    <s v="Action"/>
    <x v="0"/>
    <n v="85.055585461377632"/>
  </r>
  <r>
    <n v="147"/>
    <s v="K-212"/>
    <s v="Komödie"/>
    <x v="0"/>
    <n v="80.145939793583238"/>
  </r>
  <r>
    <n v="148"/>
    <s v="K-264"/>
    <s v="Krimi"/>
    <x v="0"/>
    <n v="78.186433458613465"/>
  </r>
  <r>
    <n v="149"/>
    <s v="T-146"/>
    <s v="Thriller"/>
    <x v="0"/>
    <n v="74.53045802511042"/>
  </r>
  <r>
    <n v="150"/>
    <s v="D-22"/>
    <s v="Drama"/>
    <x v="0"/>
    <n v="72.018047123565339"/>
  </r>
  <r>
    <n v="151"/>
    <s v="A-186"/>
    <s v="Action"/>
    <x v="1"/>
    <n v="90"/>
  </r>
  <r>
    <n v="152"/>
    <s v="K-7"/>
    <s v="Komödie"/>
    <x v="1"/>
    <n v="89.287123248213902"/>
  </r>
  <r>
    <n v="153"/>
    <s v="K-272"/>
    <s v="Krimi"/>
    <x v="1"/>
    <n v="83.770355760934763"/>
  </r>
  <r>
    <n v="154"/>
    <s v="T-31"/>
    <s v="Thriller"/>
    <x v="1"/>
    <n v="85.286574378260411"/>
  </r>
  <r>
    <n v="155"/>
    <s v="D-128"/>
    <s v="Drama"/>
    <x v="1"/>
    <n v="59.621406964724883"/>
  </r>
  <r>
    <n v="156"/>
    <s v="A-365"/>
    <s v="Action"/>
    <x v="1"/>
    <n v="69.66043222026201"/>
  </r>
  <r>
    <n v="157"/>
    <s v="K-386"/>
    <s v="Komödie"/>
    <x v="1"/>
    <n v="78.711655280203559"/>
  </r>
  <r>
    <n v="158"/>
    <s v="K-399"/>
    <s v="Krimi"/>
    <x v="1"/>
    <n v="77.220476188886096"/>
  </r>
  <r>
    <n v="159"/>
    <s v="T-46"/>
    <s v="Thriller"/>
    <x v="1"/>
    <n v="93.884846339351498"/>
  </r>
  <r>
    <n v="160"/>
    <s v="D-82"/>
    <s v="Drama"/>
    <x v="1"/>
    <n v="46.146606311667711"/>
  </r>
  <r>
    <n v="161"/>
    <s v="A-209"/>
    <s v="Action"/>
    <x v="1"/>
    <n v="80.425848156737629"/>
  </r>
  <r>
    <n v="162"/>
    <s v="K-379"/>
    <s v="Komödie"/>
    <x v="1"/>
    <n v="82.229523943242384"/>
  </r>
  <r>
    <n v="163"/>
    <s v="K-175"/>
    <s v="Krimi"/>
    <x v="1"/>
    <n v="93.0436205836304"/>
  </r>
  <r>
    <n v="164"/>
    <s v="T-223"/>
    <s v="Thriller"/>
    <x v="1"/>
    <n v="67.724822858581319"/>
  </r>
  <r>
    <n v="165"/>
    <s v="D-467"/>
    <s v="Drama"/>
    <x v="1"/>
    <n v="70"/>
  </r>
  <r>
    <n v="166"/>
    <s v="A-247"/>
    <s v="Action"/>
    <x v="1"/>
    <n v="66.42128957726527"/>
  </r>
  <r>
    <n v="167"/>
    <s v="K-77"/>
    <s v="Komödie"/>
    <x v="1"/>
    <n v="69.923207976971753"/>
  </r>
  <r>
    <n v="168"/>
    <s v="K-196"/>
    <s v="Krimi"/>
    <x v="1"/>
    <n v="73.651806562411366"/>
  </r>
  <r>
    <n v="169"/>
    <s v="T-424"/>
    <s v="Thriller"/>
    <x v="1"/>
    <n v="80.360910235031042"/>
  </r>
  <r>
    <n v="170"/>
    <s v="D-15"/>
    <s v="Drama"/>
    <x v="1"/>
    <n v="95.704381439718418"/>
  </r>
  <r>
    <n v="171"/>
    <s v="A-60"/>
    <s v="Action"/>
    <x v="1"/>
    <n v="90"/>
  </r>
  <r>
    <n v="172"/>
    <s v="K-291"/>
    <s v="Komödie"/>
    <x v="1"/>
    <n v="92.363852874841541"/>
  </r>
  <r>
    <n v="173"/>
    <s v="K-306"/>
    <s v="Krimi"/>
    <x v="1"/>
    <n v="78.169255377433728"/>
  </r>
  <r>
    <n v="174"/>
    <s v="T-467"/>
    <s v="Thriller"/>
    <x v="1"/>
    <n v="70"/>
  </r>
  <r>
    <n v="175"/>
    <s v="D-129"/>
    <s v="Drama"/>
    <x v="1"/>
    <n v="57.149809637921862"/>
  </r>
  <r>
    <n v="176"/>
    <s v="A-155"/>
    <s v="Action"/>
    <x v="1"/>
    <n v="65.258682499988936"/>
  </r>
  <r>
    <n v="177"/>
    <s v="K-442"/>
    <s v="Komödie"/>
    <x v="1"/>
    <n v="84.086996341357008"/>
  </r>
  <r>
    <n v="178"/>
    <s v="K-46"/>
    <s v="Krimi"/>
    <x v="1"/>
    <n v="74.432869243610185"/>
  </r>
  <r>
    <n v="179"/>
    <s v="T-407"/>
    <s v="Thriller"/>
    <x v="1"/>
    <n v="64.62710664171027"/>
  </r>
  <r>
    <n v="180"/>
    <s v="D-330"/>
    <s v="Drama"/>
    <x v="1"/>
    <n v="85.076117304270156"/>
  </r>
  <r>
    <n v="181"/>
    <s v="A-214"/>
    <s v="Action"/>
    <x v="1"/>
    <n v="64.902524374774657"/>
  </r>
  <r>
    <n v="182"/>
    <s v="K-332"/>
    <s v="Komödie"/>
    <x v="1"/>
    <n v="64.39043338294141"/>
  </r>
  <r>
    <n v="183"/>
    <s v="K-242"/>
    <s v="Krimi"/>
    <x v="1"/>
    <n v="73.847046653172583"/>
  </r>
  <r>
    <n v="184"/>
    <s v="T-257"/>
    <s v="Thriller"/>
    <x v="1"/>
    <n v="69.19668655616988"/>
  </r>
  <r>
    <n v="185"/>
    <s v="D-117"/>
    <s v="Drama"/>
    <x v="1"/>
    <n v="97.995625967159867"/>
  </r>
  <r>
    <n v="186"/>
    <s v="A-156"/>
    <s v="Action"/>
    <x v="1"/>
    <n v="65.070144248311408"/>
  </r>
  <r>
    <n v="187"/>
    <s v="K-443"/>
    <s v="Komödie"/>
    <x v="1"/>
    <n v="77.574764165619854"/>
  </r>
  <r>
    <n v="188"/>
    <s v="K-363"/>
    <s v="Krimi"/>
    <x v="1"/>
    <n v="78.208545548550319"/>
  </r>
  <r>
    <n v="189"/>
    <s v="T-37"/>
    <s v="Thriller"/>
    <x v="1"/>
    <n v="84.748960691358661"/>
  </r>
  <r>
    <n v="190"/>
    <s v="D-87"/>
    <s v="Drama"/>
    <x v="1"/>
    <n v="71.393269738182425"/>
  </r>
  <r>
    <n v="191"/>
    <s v="A-357"/>
    <s v="Action"/>
    <x v="1"/>
    <n v="80.598959104536334"/>
  </r>
  <r>
    <n v="192"/>
    <s v="K-158"/>
    <s v="Komödie"/>
    <x v="1"/>
    <n v="74.149129634024575"/>
  </r>
  <r>
    <n v="193"/>
    <s v="K-50"/>
    <s v="Krimi"/>
    <x v="1"/>
    <n v="90"/>
  </r>
  <r>
    <n v="194"/>
    <s v="T-343"/>
    <s v="Thriller"/>
    <x v="1"/>
    <n v="67.066576068173163"/>
  </r>
  <r>
    <n v="195"/>
    <s v="D-236"/>
    <s v="Drama"/>
    <x v="1"/>
    <n v="83.291233952040784"/>
  </r>
  <r>
    <n v="196"/>
    <s v="A-439"/>
    <s v="Action"/>
    <x v="1"/>
    <n v="70"/>
  </r>
  <r>
    <n v="197"/>
    <s v="K-344"/>
    <s v="Komödie"/>
    <x v="1"/>
    <n v="87.516109690186568"/>
  </r>
  <r>
    <n v="198"/>
    <s v="K-352"/>
    <s v="Krimi"/>
    <x v="1"/>
    <n v="79.255567217915086"/>
  </r>
  <r>
    <n v="199"/>
    <s v="T-93"/>
    <s v="Thriller"/>
    <x v="1"/>
    <n v="94.515296697936719"/>
  </r>
  <r>
    <n v="200"/>
    <s v="D-40"/>
    <s v="Drama"/>
    <x v="1"/>
    <n v="61.638984536402859"/>
  </r>
  <r>
    <n v="201"/>
    <s v="A-68"/>
    <s v="Action"/>
    <x v="1"/>
    <n v="96.799913282738999"/>
  </r>
  <r>
    <n v="202"/>
    <s v="K-3"/>
    <s v="Komödie"/>
    <x v="1"/>
    <n v="91.913198250113055"/>
  </r>
  <r>
    <n v="203"/>
    <s v="K-8"/>
    <s v="Krimi"/>
    <x v="1"/>
    <n v="56.701337800477631"/>
  </r>
  <r>
    <n v="204"/>
    <s v="T-217"/>
    <s v="Thriller"/>
    <x v="1"/>
    <n v="87.847700089769205"/>
  </r>
  <r>
    <n v="205"/>
    <s v="D-198"/>
    <s v="Drama"/>
    <x v="1"/>
    <n v="90"/>
  </r>
  <r>
    <n v="206"/>
    <s v="A-351"/>
    <s v="Action"/>
    <x v="1"/>
    <n v="96.84084054431878"/>
  </r>
  <r>
    <n v="207"/>
    <s v="K-84"/>
    <s v="Komödie"/>
    <x v="1"/>
    <n v="77.918462213419843"/>
  </r>
  <r>
    <n v="208"/>
    <s v="K-104"/>
    <s v="Krimi"/>
    <x v="1"/>
    <n v="83.491504685371183"/>
  </r>
  <r>
    <n v="209"/>
    <s v="T-261"/>
    <s v="Thriller"/>
    <x v="1"/>
    <n v="90.404085060145007"/>
  </r>
  <r>
    <n v="210"/>
    <s v="D-288"/>
    <s v="Drama"/>
    <x v="1"/>
    <n v="70"/>
  </r>
  <r>
    <n v="211"/>
    <s v="A-1"/>
    <s v="Action"/>
    <x v="1"/>
    <n v="90.38274604070466"/>
  </r>
  <r>
    <n v="212"/>
    <s v="K-353"/>
    <s v="Komödie"/>
    <x v="1"/>
    <n v="88.45486738398904"/>
  </r>
  <r>
    <n v="213"/>
    <s v="K-466"/>
    <s v="Krimi"/>
    <x v="1"/>
    <n v="97.756019587977789"/>
  </r>
  <r>
    <n v="214"/>
    <s v="T-437"/>
    <s v="Thriller"/>
    <x v="1"/>
    <n v="61.247947289375588"/>
  </r>
  <r>
    <n v="215"/>
    <s v="D-381"/>
    <s v="Drama"/>
    <x v="1"/>
    <n v="95.721025192760862"/>
  </r>
  <r>
    <n v="216"/>
    <s v="A-360"/>
    <s v="Action"/>
    <x v="1"/>
    <n v="69.499838193296455"/>
  </r>
  <r>
    <n v="217"/>
    <s v="K-94"/>
    <s v="Komödie"/>
    <x v="1"/>
    <n v="79.243095771817025"/>
  </r>
  <r>
    <n v="218"/>
    <s v="K-305"/>
    <s v="Krimi"/>
    <x v="1"/>
    <n v="90.347230272600427"/>
  </r>
  <r>
    <n v="219"/>
    <s v="T-409"/>
    <s v="Thriller"/>
    <x v="1"/>
    <n v="81.823804041123367"/>
  </r>
  <r>
    <n v="220"/>
    <s v="D-213"/>
    <s v="Drama"/>
    <x v="1"/>
    <n v="69.330581229296513"/>
  </r>
  <r>
    <n v="221"/>
    <s v="A-215"/>
    <s v="Action"/>
    <x v="1"/>
    <n v="87.126072887331247"/>
  </r>
  <r>
    <n v="222"/>
    <s v="K-440"/>
    <s v="Komödie"/>
    <x v="1"/>
    <n v="70.420428730431013"/>
  </r>
  <r>
    <n v="223"/>
    <s v="K-415"/>
    <s v="Krimi"/>
    <x v="1"/>
    <n v="68.168542586208787"/>
  </r>
  <r>
    <n v="224"/>
    <s v="T-251"/>
    <s v="Thriller"/>
    <x v="1"/>
    <n v="60.803545440721791"/>
  </r>
  <r>
    <n v="225"/>
    <s v="D-64"/>
    <s v="Drama"/>
    <x v="1"/>
    <n v="96.90536919340957"/>
  </r>
  <r>
    <n v="226"/>
    <s v="A-119"/>
    <s v="Action"/>
    <x v="1"/>
    <n v="80.406703293265309"/>
  </r>
  <r>
    <n v="227"/>
    <s v="K-374"/>
    <s v="Komödie"/>
    <x v="1"/>
    <n v="98.008995539275929"/>
  </r>
  <r>
    <n v="228"/>
    <s v="K-385"/>
    <s v="Krimi"/>
    <x v="1"/>
    <n v="66.099328452837653"/>
  </r>
  <r>
    <n v="229"/>
    <s v="T-150"/>
    <s v="Thriller"/>
    <x v="1"/>
    <n v="69.353744922482292"/>
  </r>
  <r>
    <n v="230"/>
    <s v="D-329"/>
    <s v="Drama"/>
    <x v="1"/>
    <n v="90"/>
  </r>
  <r>
    <n v="231"/>
    <s v="A-21"/>
    <s v="Action"/>
    <x v="1"/>
    <n v="82.962337930512149"/>
  </r>
  <r>
    <n v="232"/>
    <s v="K-63"/>
    <s v="Komödie"/>
    <x v="1"/>
    <n v="76.758322140522068"/>
  </r>
  <r>
    <n v="233"/>
    <s v="K-431"/>
    <s v="Krimi"/>
    <x v="1"/>
    <n v="48.640577208134346"/>
  </r>
  <r>
    <n v="234"/>
    <s v="T-62"/>
    <s v="Thriller"/>
    <x v="1"/>
    <n v="85.156135785000515"/>
  </r>
  <r>
    <n v="235"/>
    <s v="D-39"/>
    <s v="Drama"/>
    <x v="1"/>
    <n v="70"/>
  </r>
  <r>
    <n v="236"/>
    <s v="A-11"/>
    <s v="Action"/>
    <x v="1"/>
    <n v="72.99177488865098"/>
  </r>
  <r>
    <n v="237"/>
    <s v="K-131"/>
    <s v="Komödie"/>
    <x v="1"/>
    <n v="90.278404261043761"/>
  </r>
  <r>
    <n v="238"/>
    <s v="K-177"/>
    <s v="Krimi"/>
    <x v="1"/>
    <n v="81.785656422725879"/>
  </r>
  <r>
    <n v="239"/>
    <s v="T-23"/>
    <s v="Thriller"/>
    <x v="1"/>
    <n v="90"/>
  </r>
  <r>
    <n v="240"/>
    <s v="D-169"/>
    <s v="Drama"/>
    <x v="1"/>
    <n v="63.577436069026589"/>
  </r>
  <r>
    <n v="241"/>
    <s v="A-17"/>
    <s v="Action"/>
    <x v="1"/>
    <n v="62.767394612892531"/>
  </r>
  <r>
    <n v="242"/>
    <s v="K-364"/>
    <s v="Komödie"/>
    <x v="1"/>
    <n v="81.716989572742023"/>
  </r>
  <r>
    <n v="243"/>
    <s v="K-168"/>
    <s v="Krimi"/>
    <x v="1"/>
    <n v="83.797606495936634"/>
  </r>
  <r>
    <n v="244"/>
    <s v="T-427"/>
    <s v="Thriller"/>
    <x v="1"/>
    <n v="74.391055224696174"/>
  </r>
  <r>
    <n v="245"/>
    <s v="D-240"/>
    <s v="Drama"/>
    <x v="1"/>
    <n v="80.146110323839821"/>
  </r>
  <r>
    <n v="246"/>
    <s v="A-448"/>
    <s v="Action"/>
    <x v="1"/>
    <n v="86.657523954345379"/>
  </r>
  <r>
    <n v="247"/>
    <s v="K-391"/>
    <s v="Komödie"/>
    <x v="1"/>
    <n v="85.920014700677712"/>
  </r>
  <r>
    <n v="248"/>
    <s v="K-80"/>
    <s v="Krimi"/>
    <x v="1"/>
    <n v="84.891558091912884"/>
  </r>
  <r>
    <n v="249"/>
    <s v="T-43"/>
    <s v="Thriller"/>
    <x v="1"/>
    <n v="75.85180034955556"/>
  </r>
  <r>
    <n v="250"/>
    <s v="D-90"/>
    <s v="Drama"/>
    <x v="1"/>
    <n v="66.562488629715517"/>
  </r>
  <r>
    <n v="251"/>
    <s v="A-333"/>
    <s v="Action"/>
    <x v="1"/>
    <n v="77.554277797462419"/>
  </r>
  <r>
    <n v="252"/>
    <s v="K-124"/>
    <s v="Komödie"/>
    <x v="1"/>
    <n v="81.447415343136527"/>
  </r>
  <r>
    <n v="253"/>
    <s v="K-419"/>
    <s v="Krimi"/>
    <x v="1"/>
    <n v="65.829106208257144"/>
  </r>
  <r>
    <n v="254"/>
    <s v="T-94"/>
    <s v="Thriller"/>
    <x v="1"/>
    <n v="62.820440891373437"/>
  </r>
  <r>
    <n v="255"/>
    <s v="D-450"/>
    <s v="Drama"/>
    <x v="1"/>
    <n v="75.306939126749057"/>
  </r>
  <r>
    <n v="256"/>
    <s v="A-298"/>
    <s v="Action"/>
    <x v="1"/>
    <n v="76.124984136258718"/>
  </r>
  <r>
    <n v="257"/>
    <s v="K-62"/>
    <s v="Komödie"/>
    <x v="1"/>
    <n v="94.024817573954351"/>
  </r>
  <r>
    <n v="258"/>
    <s v="K-395"/>
    <s v="Krimi"/>
    <x v="1"/>
    <n v="83.756150590561447"/>
  </r>
  <r>
    <n v="259"/>
    <s v="T-151"/>
    <s v="Thriller"/>
    <x v="1"/>
    <n v="81.598584731254959"/>
  </r>
  <r>
    <n v="260"/>
    <s v="D-7"/>
    <s v="Drama"/>
    <x v="1"/>
    <n v="68.571312314888928"/>
  </r>
  <r>
    <n v="261"/>
    <s v="A-167"/>
    <s v="Action"/>
    <x v="1"/>
    <n v="82.292313183716033"/>
  </r>
  <r>
    <n v="262"/>
    <s v="K-454"/>
    <s v="Komödie"/>
    <x v="1"/>
    <n v="78.674616108473856"/>
  </r>
  <r>
    <n v="263"/>
    <s v="K-157"/>
    <s v="Krimi"/>
    <x v="1"/>
    <n v="92.866985343862325"/>
  </r>
  <r>
    <n v="264"/>
    <s v="T-500"/>
    <s v="Thriller"/>
    <x v="1"/>
    <n v="78.340229012683267"/>
  </r>
  <r>
    <n v="265"/>
    <s v="D-428"/>
    <s v="Drama"/>
    <x v="1"/>
    <n v="78.860312189208344"/>
  </r>
  <r>
    <n v="266"/>
    <s v="A-86"/>
    <s v="Action"/>
    <x v="1"/>
    <n v="84.248875029588817"/>
  </r>
  <r>
    <n v="267"/>
    <s v="K-91"/>
    <s v="Komödie"/>
    <x v="1"/>
    <n v="92.339251043158583"/>
  </r>
  <r>
    <n v="268"/>
    <s v="K-483"/>
    <s v="Krimi"/>
    <x v="1"/>
    <n v="69.208572515053675"/>
  </r>
  <r>
    <n v="269"/>
    <s v="T-297"/>
    <s v="Thriller"/>
    <x v="1"/>
    <n v="85.654510459862649"/>
  </r>
  <r>
    <n v="270"/>
    <s v="D-490"/>
    <s v="Drama"/>
    <x v="1"/>
    <n v="72.016910255188122"/>
  </r>
  <r>
    <n v="271"/>
    <s v="A-433"/>
    <s v="Action"/>
    <x v="1"/>
    <n v="78.595080796803813"/>
  </r>
  <r>
    <n v="272"/>
    <s v="K-16"/>
    <s v="Komödie"/>
    <x v="1"/>
    <n v="76.726864992524497"/>
  </r>
  <r>
    <n v="273"/>
    <s v="K-339"/>
    <s v="Krimi"/>
    <x v="1"/>
    <n v="91.906797681149328"/>
  </r>
  <r>
    <n v="274"/>
    <s v="T-499"/>
    <s v="Thriller"/>
    <x v="1"/>
    <n v="80.803044031272293"/>
  </r>
  <r>
    <n v="275"/>
    <s v="D-352"/>
    <s v="Drama"/>
    <x v="1"/>
    <n v="58.919822751777247"/>
  </r>
  <r>
    <n v="276"/>
    <s v="A-352"/>
    <s v="Action"/>
    <x v="1"/>
    <n v="77.81593942316249"/>
  </r>
  <r>
    <n v="277"/>
    <s v="K-262"/>
    <s v="Komödie"/>
    <x v="1"/>
    <n v="75.064172253478318"/>
  </r>
  <r>
    <n v="278"/>
    <s v="K-307"/>
    <s v="Krimi"/>
    <x v="1"/>
    <n v="63.225382038654061"/>
  </r>
  <r>
    <n v="279"/>
    <s v="T-76"/>
    <s v="Thriller"/>
    <x v="1"/>
    <n v="73.449165458514472"/>
  </r>
  <r>
    <n v="280"/>
    <s v="D-130"/>
    <s v="Drama"/>
    <x v="1"/>
    <n v="96.012359083106276"/>
  </r>
  <r>
    <n v="281"/>
    <s v="A-442"/>
    <s v="Action"/>
    <x v="1"/>
    <n v="69.395701049943455"/>
  </r>
  <r>
    <n v="282"/>
    <s v="K-192"/>
    <s v="Komödie"/>
    <x v="1"/>
    <n v="77.453255673462991"/>
  </r>
  <r>
    <n v="283"/>
    <s v="K-284"/>
    <s v="Krimi"/>
    <x v="1"/>
    <n v="46.848918120376766"/>
  </r>
  <r>
    <n v="284"/>
    <s v="T-7"/>
    <s v="Thriller"/>
    <x v="1"/>
    <n v="91.453050774434814"/>
  </r>
  <r>
    <n v="285"/>
    <s v="D-38"/>
    <s v="Drama"/>
    <x v="1"/>
    <n v="77.612940205726773"/>
  </r>
  <r>
    <n v="286"/>
    <s v="A-5"/>
    <s v="Action"/>
    <x v="1"/>
    <n v="90.029884833784308"/>
  </r>
  <r>
    <n v="287"/>
    <s v="K-207"/>
    <s v="Komödie"/>
    <x v="1"/>
    <n v="87.603671292599756"/>
  </r>
  <r>
    <n v="288"/>
    <s v="K-193"/>
    <s v="Krimi"/>
    <x v="1"/>
    <n v="75.839880284620449"/>
  </r>
  <r>
    <n v="289"/>
    <s v="T-497"/>
    <s v="Thriller"/>
    <x v="1"/>
    <n v="91.873783023474971"/>
  </r>
  <r>
    <n v="290"/>
    <s v="D-437"/>
    <s v="Drama"/>
    <x v="1"/>
    <n v="22.384602036327124"/>
  </r>
  <r>
    <n v="291"/>
    <s v="A-387"/>
    <s v="Action"/>
    <x v="1"/>
    <n v="69.805564837297425"/>
  </r>
  <r>
    <n v="292"/>
    <s v="K-455"/>
    <s v="Komödie"/>
    <x v="1"/>
    <n v="68.917852533631958"/>
  </r>
  <r>
    <n v="293"/>
    <s v="K-69"/>
    <s v="Krimi"/>
    <x v="1"/>
    <n v="74.636431210892624"/>
  </r>
  <r>
    <n v="294"/>
    <s v="T-332"/>
    <s v="Thriller"/>
    <x v="1"/>
    <n v="72.028324413695373"/>
  </r>
  <r>
    <n v="295"/>
    <s v="D-312"/>
    <s v="Drama"/>
    <x v="1"/>
    <n v="68.321837918192614"/>
  </r>
  <r>
    <n v="296"/>
    <s v="A-47"/>
    <s v="Action"/>
    <x v="1"/>
    <n v="74.086374499602243"/>
  </r>
  <r>
    <n v="297"/>
    <s v="K-106"/>
    <s v="Komödie"/>
    <x v="1"/>
    <n v="90.111170922755264"/>
  </r>
  <r>
    <n v="298"/>
    <s v="K-51"/>
    <s v="Krimi"/>
    <x v="1"/>
    <n v="63.786187840451021"/>
  </r>
  <r>
    <n v="299"/>
    <s v="T-368"/>
    <s v="Thriller"/>
    <x v="1"/>
    <n v="70"/>
  </r>
  <r>
    <n v="300"/>
    <s v="D-150"/>
    <s v="Drama"/>
    <x v="1"/>
    <n v="80.583759174332954"/>
  </r>
  <r>
    <n v="301"/>
    <s v="A-281"/>
    <s v="Action"/>
    <x v="2"/>
    <n v="82.010856405831873"/>
  </r>
  <r>
    <n v="302"/>
    <s v="K-166"/>
    <s v="Komödie"/>
    <x v="2"/>
    <n v="82.819506335072219"/>
  </r>
  <r>
    <n v="303"/>
    <s v="K-319"/>
    <s v="Krimi"/>
    <x v="2"/>
    <n v="87.920039024611469"/>
  </r>
  <r>
    <n v="304"/>
    <s v="T-260"/>
    <s v="Thriller"/>
    <x v="2"/>
    <n v="76.112615008314606"/>
  </r>
  <r>
    <n v="305"/>
    <s v="D-5"/>
    <s v="Drama"/>
    <x v="2"/>
    <n v="70.052356224623509"/>
  </r>
  <r>
    <n v="306"/>
    <s v="A-4"/>
    <s v="Action"/>
    <x v="2"/>
    <n v="78.517587300739251"/>
  </r>
  <r>
    <n v="307"/>
    <s v="K-259"/>
    <s v="Komödie"/>
    <x v="2"/>
    <n v="87.405251380987465"/>
  </r>
  <r>
    <n v="308"/>
    <s v="K-131"/>
    <s v="Krimi"/>
    <x v="2"/>
    <n v="88.309211807500105"/>
  </r>
  <r>
    <n v="309"/>
    <s v="T-153"/>
    <s v="Thriller"/>
    <x v="2"/>
    <n v="83.974980700149899"/>
  </r>
  <r>
    <n v="310"/>
    <s v="D-282"/>
    <s v="Drama"/>
    <x v="2"/>
    <n v="78.751820839970605"/>
  </r>
  <r>
    <n v="311"/>
    <s v="A-252"/>
    <s v="Action"/>
    <x v="2"/>
    <n v="86.95659764460288"/>
  </r>
  <r>
    <n v="312"/>
    <s v="K-176"/>
    <s v="Komödie"/>
    <x v="2"/>
    <n v="73.453238857910037"/>
  </r>
  <r>
    <n v="313"/>
    <s v="K-415"/>
    <s v="Krimi"/>
    <x v="2"/>
    <n v="77.128668383084005"/>
  </r>
  <r>
    <n v="314"/>
    <s v="T-374"/>
    <s v="Thriller"/>
    <x v="2"/>
    <n v="89.776294973562472"/>
  </r>
  <r>
    <n v="315"/>
    <s v="D-99"/>
    <s v="Drama"/>
    <x v="2"/>
    <n v="69.386196830309927"/>
  </r>
  <r>
    <n v="316"/>
    <s v="A-478"/>
    <s v="Action"/>
    <x v="2"/>
    <n v="76.614296833286062"/>
  </r>
  <r>
    <n v="317"/>
    <s v="K-349"/>
    <s v="Komödie"/>
    <x v="2"/>
    <n v="80.192485458683223"/>
  </r>
  <r>
    <n v="318"/>
    <s v="K-462"/>
    <s v="Krimi"/>
    <x v="2"/>
    <n v="66.076727509498596"/>
  </r>
  <r>
    <n v="319"/>
    <s v="T-444"/>
    <s v="Thriller"/>
    <x v="2"/>
    <n v="84.973878731107106"/>
  </r>
  <r>
    <n v="320"/>
    <s v="D-274"/>
    <s v="Drama"/>
    <x v="2"/>
    <n v="87.493304110539611"/>
  </r>
  <r>
    <n v="321"/>
    <s v="A-463"/>
    <s v="Action"/>
    <x v="2"/>
    <n v="79.023602867964655"/>
  </r>
  <r>
    <n v="322"/>
    <s v="K-93"/>
    <s v="Komödie"/>
    <x v="2"/>
    <n v="91.424781405366957"/>
  </r>
  <r>
    <n v="323"/>
    <s v="K-177"/>
    <s v="Krimi"/>
    <x v="2"/>
    <n v="66.935881679528393"/>
  </r>
  <r>
    <n v="324"/>
    <s v="T-83"/>
    <s v="Thriller"/>
    <x v="2"/>
    <n v="76.030805959890131"/>
  </r>
  <r>
    <n v="325"/>
    <s v="D-418"/>
    <s v="Drama"/>
    <x v="2"/>
    <n v="80.164664015755989"/>
  </r>
  <r>
    <n v="326"/>
    <s v="A-396"/>
    <s v="Action"/>
    <x v="2"/>
    <n v="77.030863596592098"/>
  </r>
  <r>
    <n v="327"/>
    <s v="K-313"/>
    <s v="Komödie"/>
    <x v="2"/>
    <n v="71.801123542245477"/>
  </r>
  <r>
    <n v="328"/>
    <s v="K-344"/>
    <s v="Krimi"/>
    <x v="2"/>
    <n v="87.645621735719033"/>
  </r>
  <r>
    <n v="329"/>
    <s v="T-157"/>
    <s v="Thriller"/>
    <x v="2"/>
    <n v="99.797516870312393"/>
  </r>
  <r>
    <n v="330"/>
    <s v="D-6"/>
    <s v="Drama"/>
    <x v="2"/>
    <n v="84.839546363655245"/>
  </r>
  <r>
    <n v="331"/>
    <s v="A-340"/>
    <s v="Action"/>
    <x v="2"/>
    <n v="76.718424881692044"/>
  </r>
  <r>
    <n v="332"/>
    <s v="K-225"/>
    <s v="Komödie"/>
    <x v="2"/>
    <n v="74.238232829957269"/>
  </r>
  <r>
    <n v="333"/>
    <s v="K-56"/>
    <s v="Krimi"/>
    <x v="2"/>
    <n v="53.892045090906322"/>
  </r>
  <r>
    <n v="334"/>
    <s v="T-404"/>
    <s v="Thriller"/>
    <x v="2"/>
    <n v="62.102144713280722"/>
  </r>
  <r>
    <n v="335"/>
    <s v="D-197"/>
    <s v="Drama"/>
    <x v="2"/>
    <n v="97.499644400231773"/>
  </r>
  <r>
    <n v="336"/>
    <s v="A-473"/>
    <s v="Action"/>
    <x v="2"/>
    <n v="79.044557625893503"/>
  </r>
  <r>
    <n v="337"/>
    <s v="K-424"/>
    <s v="Komödie"/>
    <x v="2"/>
    <n v="82.532779035391286"/>
  </r>
  <r>
    <n v="338"/>
    <s v="K-260"/>
    <s v="Krimi"/>
    <x v="2"/>
    <n v="84.590492608258501"/>
  </r>
  <r>
    <n v="339"/>
    <s v="T-364"/>
    <s v="Thriller"/>
    <x v="2"/>
    <n v="74.168183548026718"/>
  </r>
  <r>
    <n v="340"/>
    <s v="D-466"/>
    <s v="Drama"/>
    <x v="2"/>
    <n v="96.306717043335084"/>
  </r>
  <r>
    <n v="341"/>
    <s v="A-420"/>
    <s v="Action"/>
    <x v="2"/>
    <n v="92.011441867798567"/>
  </r>
  <r>
    <n v="342"/>
    <s v="K-469"/>
    <s v="Komödie"/>
    <x v="2"/>
    <n v="73.102173903025687"/>
  </r>
  <r>
    <n v="343"/>
    <s v="K-257"/>
    <s v="Krimi"/>
    <x v="2"/>
    <n v="82.202864379796665"/>
  </r>
  <r>
    <n v="344"/>
    <s v="T-343"/>
    <s v="Thriller"/>
    <x v="2"/>
    <n v="95.000159692135639"/>
  </r>
  <r>
    <n v="345"/>
    <s v="D-221"/>
    <s v="Drama"/>
    <x v="2"/>
    <n v="76.83427631680388"/>
  </r>
  <r>
    <n v="346"/>
    <s v="A-479"/>
    <s v="Action"/>
    <x v="2"/>
    <n v="79.602969182888046"/>
  </r>
  <r>
    <n v="347"/>
    <s v="K-380"/>
    <s v="Komödie"/>
    <x v="2"/>
    <n v="87.741491572232917"/>
  </r>
  <r>
    <n v="348"/>
    <s v="K-356"/>
    <s v="Krimi"/>
    <x v="2"/>
    <n v="82.971921730932081"/>
  </r>
  <r>
    <n v="349"/>
    <s v="T-23"/>
    <s v="Thriller"/>
    <x v="2"/>
    <n v="76.207316144136712"/>
  </r>
  <r>
    <n v="350"/>
    <s v="D-84"/>
    <s v="Drama"/>
    <x v="2"/>
    <n v="82.931432163677528"/>
  </r>
  <r>
    <n v="351"/>
    <s v="A-440"/>
    <s v="Action"/>
    <x v="2"/>
    <n v="67.574046826921403"/>
  </r>
  <r>
    <n v="352"/>
    <s v="K-343"/>
    <s v="Komödie"/>
    <x v="2"/>
    <n v="84.185440047876909"/>
  </r>
  <r>
    <n v="353"/>
    <s v="K-195"/>
    <s v="Krimi"/>
    <x v="2"/>
    <n v="68.196509548288304"/>
  </r>
  <r>
    <n v="354"/>
    <s v="T-282"/>
    <s v="Thriller"/>
    <x v="2"/>
    <n v="91.628753782133572"/>
  </r>
  <r>
    <n v="355"/>
    <s v="D-375"/>
    <s v="Drama"/>
    <x v="2"/>
    <n v="60.680593125725864"/>
  </r>
  <r>
    <n v="356"/>
    <s v="A-448"/>
    <s v="Action"/>
    <x v="2"/>
    <n v="81.862135832197964"/>
  </r>
  <r>
    <n v="357"/>
    <s v="K-173"/>
    <s v="Komödie"/>
    <x v="2"/>
    <n v="85.548845365410671"/>
  </r>
  <r>
    <n v="358"/>
    <s v="K-407"/>
    <s v="Krimi"/>
    <x v="2"/>
    <n v="85.88177044846816"/>
  </r>
  <r>
    <n v="359"/>
    <s v="T-3"/>
    <s v="Thriller"/>
    <x v="2"/>
    <n v="85.120728019392118"/>
  </r>
  <r>
    <n v="360"/>
    <s v="D-492"/>
    <s v="Drama"/>
    <x v="2"/>
    <n v="82.842585899998085"/>
  </r>
  <r>
    <n v="361"/>
    <s v="A-412"/>
    <s v="Action"/>
    <x v="2"/>
    <n v="89.469877113588154"/>
  </r>
  <r>
    <n v="362"/>
    <s v="K-83"/>
    <s v="Komödie"/>
    <x v="2"/>
    <n v="69.998905221000314"/>
  </r>
  <r>
    <n v="363"/>
    <s v="K-242"/>
    <s v="Krimi"/>
    <x v="2"/>
    <n v="78.458201844186988"/>
  </r>
  <r>
    <n v="364"/>
    <s v="T-131"/>
    <s v="Thriller"/>
    <x v="2"/>
    <n v="75.715097611537203"/>
  </r>
  <r>
    <n v="365"/>
    <s v="D-487"/>
    <s v="Drama"/>
    <x v="2"/>
    <n v="74.709759221223067"/>
  </r>
  <r>
    <n v="366"/>
    <s v="A-238"/>
    <s v="Action"/>
    <x v="2"/>
    <n v="85.518522812053561"/>
  </r>
  <r>
    <n v="367"/>
    <s v="K-102"/>
    <s v="Komödie"/>
    <x v="2"/>
    <n v="80.972695488599129"/>
  </r>
  <r>
    <n v="368"/>
    <s v="K-179"/>
    <s v="Krimi"/>
    <x v="2"/>
    <n v="83.914624358003493"/>
  </r>
  <r>
    <n v="369"/>
    <s v="T-154"/>
    <s v="Thriller"/>
    <x v="2"/>
    <n v="88.981783139461186"/>
  </r>
  <r>
    <n v="370"/>
    <s v="D-227"/>
    <s v="Drama"/>
    <x v="2"/>
    <n v="95.022078514448367"/>
  </r>
  <r>
    <n v="371"/>
    <s v="A-404"/>
    <s v="Action"/>
    <x v="2"/>
    <n v="73.689889379311353"/>
  </r>
  <r>
    <n v="372"/>
    <s v="K-269"/>
    <s v="Komödie"/>
    <x v="2"/>
    <n v="69.761890901718289"/>
  </r>
  <r>
    <n v="373"/>
    <s v="K-465"/>
    <s v="Krimi"/>
    <x v="2"/>
    <n v="82.420506461930927"/>
  </r>
  <r>
    <n v="374"/>
    <s v="T-295"/>
    <s v="Thriller"/>
    <x v="2"/>
    <n v="84.003140929853544"/>
  </r>
  <r>
    <n v="375"/>
    <s v="D-439"/>
    <s v="Drama"/>
    <x v="2"/>
    <n v="99.85"/>
  </r>
  <r>
    <n v="376"/>
    <s v="A-204"/>
    <s v="Action"/>
    <x v="2"/>
    <n v="72.586308508180082"/>
  </r>
  <r>
    <n v="377"/>
    <s v="K-263"/>
    <s v="Komödie"/>
    <x v="2"/>
    <n v="74.321997291990556"/>
  </r>
  <r>
    <n v="378"/>
    <s v="K-422"/>
    <s v="Krimi"/>
    <x v="2"/>
    <n v="79.549652329733362"/>
  </r>
  <r>
    <n v="379"/>
    <s v="T-495"/>
    <s v="Thriller"/>
    <x v="2"/>
    <n v="76.441397343005519"/>
  </r>
  <r>
    <n v="380"/>
    <s v="D-163"/>
    <s v="Drama"/>
    <x v="2"/>
    <n v="81.325327048107283"/>
  </r>
  <r>
    <n v="381"/>
    <s v="A-120"/>
    <s v="Action"/>
    <x v="2"/>
    <n v="63.274974511004984"/>
  </r>
  <r>
    <n v="382"/>
    <s v="K-314"/>
    <s v="Komödie"/>
    <x v="2"/>
    <n v="82.749939085333608"/>
  </r>
  <r>
    <n v="383"/>
    <s v="K-484"/>
    <s v="Krimi"/>
    <x v="2"/>
    <n v="87.343714969465509"/>
  </r>
  <r>
    <n v="384"/>
    <s v="T-149"/>
    <s v="Thriller"/>
    <x v="2"/>
    <n v="89.728296390676405"/>
  </r>
  <r>
    <n v="385"/>
    <s v="D-65"/>
    <s v="Drama"/>
    <x v="2"/>
    <n v="79.067080125314533"/>
  </r>
  <r>
    <n v="386"/>
    <s v="A-8"/>
    <s v="Action"/>
    <x v="2"/>
    <n v="80.952350092120469"/>
  </r>
  <r>
    <n v="387"/>
    <s v="K-103"/>
    <s v="Komödie"/>
    <x v="2"/>
    <n v="91.762313079088926"/>
  </r>
  <r>
    <n v="388"/>
    <s v="K-310"/>
    <s v="Krimi"/>
    <x v="2"/>
    <n v="74.341419551346917"/>
  </r>
  <r>
    <n v="389"/>
    <s v="T-175"/>
    <s v="Thriller"/>
    <x v="2"/>
    <n v="75.932955698663136"/>
  </r>
  <r>
    <n v="390"/>
    <s v="D-454"/>
    <s v="Drama"/>
    <x v="2"/>
    <n v="92.113906677768682"/>
  </r>
  <r>
    <n v="391"/>
    <s v="A-239"/>
    <s v="Action"/>
    <x v="2"/>
    <n v="82.025390131166205"/>
  </r>
  <r>
    <n v="392"/>
    <s v="K-43"/>
    <s v="Komödie"/>
    <x v="2"/>
    <n v="77.008562786504626"/>
  </r>
  <r>
    <n v="393"/>
    <s v="K-345"/>
    <s v="Krimi"/>
    <x v="2"/>
    <n v="79.009639850555686"/>
  </r>
  <r>
    <n v="394"/>
    <s v="T-489"/>
    <s v="Thriller"/>
    <x v="2"/>
    <n v="78.44117155589629"/>
  </r>
  <r>
    <n v="395"/>
    <s v="D-74"/>
    <s v="Drama"/>
    <x v="2"/>
    <n v="76.429471593728522"/>
  </r>
  <r>
    <n v="396"/>
    <s v="A-488"/>
    <s v="Action"/>
    <x v="2"/>
    <n v="82.608830982353538"/>
  </r>
  <r>
    <n v="397"/>
    <s v="K-331"/>
    <s v="Komödie"/>
    <x v="2"/>
    <n v="77.787626853096299"/>
  </r>
  <r>
    <n v="398"/>
    <s v="K-25"/>
    <s v="Krimi"/>
    <x v="2"/>
    <n v="84.873709258390591"/>
  </r>
  <r>
    <n v="399"/>
    <s v="T-82"/>
    <s v="Thriller"/>
    <x v="2"/>
    <n v="82.119077180395834"/>
  </r>
  <r>
    <n v="400"/>
    <s v="D-353"/>
    <s v="Drama"/>
    <x v="2"/>
    <n v="79.145234141906258"/>
  </r>
  <r>
    <n v="401"/>
    <s v="A-388"/>
    <s v="Action"/>
    <x v="2"/>
    <n v="72.442189977737144"/>
  </r>
  <r>
    <n v="402"/>
    <s v="K-447"/>
    <s v="Komödie"/>
    <x v="2"/>
    <n v="70.837568475399166"/>
  </r>
  <r>
    <n v="403"/>
    <s v="K-385"/>
    <s v="Krimi"/>
    <x v="2"/>
    <n v="79.182466581260087"/>
  </r>
  <r>
    <n v="404"/>
    <s v="T-150"/>
    <s v="Thriller"/>
    <x v="2"/>
    <n v="79.49068296700716"/>
  </r>
  <r>
    <n v="405"/>
    <s v="D-79"/>
    <s v="Drama"/>
    <x v="2"/>
    <n v="67.678233992483001"/>
  </r>
  <r>
    <n v="406"/>
    <s v="A-11"/>
    <s v="Action"/>
    <x v="2"/>
    <n v="82.003280314966105"/>
  </r>
  <r>
    <n v="407"/>
    <s v="K-167"/>
    <s v="Komödie"/>
    <x v="2"/>
    <n v="80.852578523335978"/>
  </r>
  <r>
    <n v="408"/>
    <s v="K-287"/>
    <s v="Krimi"/>
    <x v="2"/>
    <n v="67.716228133649565"/>
  </r>
  <r>
    <n v="409"/>
    <s v="T-84"/>
    <s v="Thriller"/>
    <x v="2"/>
    <n v="77.199552126403432"/>
  </r>
  <r>
    <n v="410"/>
    <s v="D-208"/>
    <s v="Drama"/>
    <x v="2"/>
    <n v="83.905518042301992"/>
  </r>
  <r>
    <n v="411"/>
    <s v="A-79"/>
    <s v="Action"/>
    <x v="2"/>
    <n v="86.86239218339324"/>
  </r>
  <r>
    <n v="412"/>
    <s v="K-123"/>
    <s v="Komödie"/>
    <x v="2"/>
    <n v="79.114788806764409"/>
  </r>
  <r>
    <n v="413"/>
    <s v="K-90"/>
    <s v="Krimi"/>
    <x v="2"/>
    <n v="83.688478500407655"/>
  </r>
  <r>
    <n v="414"/>
    <s v="T-422"/>
    <s v="Thriller"/>
    <x v="2"/>
    <n v="81.916089331643889"/>
  </r>
  <r>
    <n v="415"/>
    <s v="D-385"/>
    <s v="Drama"/>
    <x v="2"/>
    <n v="99.85"/>
  </r>
  <r>
    <n v="416"/>
    <s v="A-393"/>
    <s v="Action"/>
    <x v="2"/>
    <n v="74.244572008028626"/>
  </r>
  <r>
    <n v="417"/>
    <s v="K-91"/>
    <s v="Komödie"/>
    <x v="2"/>
    <n v="83.015738911926746"/>
  </r>
  <r>
    <n v="418"/>
    <s v="K-347"/>
    <s v="Krimi"/>
    <x v="2"/>
    <n v="94.297961570264306"/>
  </r>
  <r>
    <n v="419"/>
    <s v="T-248"/>
    <s v="Thriller"/>
    <x v="2"/>
    <n v="83.655748059827602"/>
  </r>
  <r>
    <n v="420"/>
    <s v="D-132"/>
    <s v="Drama"/>
    <x v="2"/>
    <n v="55.510218064300716"/>
  </r>
  <r>
    <n v="421"/>
    <s v="A-163"/>
    <s v="Action"/>
    <x v="2"/>
    <n v="86.350292096612975"/>
  </r>
  <r>
    <n v="422"/>
    <s v="K-453"/>
    <s v="Komödie"/>
    <x v="2"/>
    <n v="80.42829015001189"/>
  </r>
  <r>
    <n v="423"/>
    <s v="K-394"/>
    <s v="Krimi"/>
    <x v="2"/>
    <n v="69.28633431205526"/>
  </r>
  <r>
    <n v="424"/>
    <s v="T-496"/>
    <s v="Thriller"/>
    <x v="2"/>
    <n v="95.787918528076261"/>
  </r>
  <r>
    <n v="425"/>
    <s v="D-68"/>
    <s v="Drama"/>
    <x v="2"/>
    <n v="92.59720647794893"/>
  </r>
  <r>
    <n v="426"/>
    <s v="A-13"/>
    <s v="Action"/>
    <x v="2"/>
    <n v="71.053537087282166"/>
  </r>
  <r>
    <n v="427"/>
    <s v="K-101"/>
    <s v="Komödie"/>
    <x v="2"/>
    <n v="76.506221577874385"/>
  </r>
  <r>
    <n v="428"/>
    <s v="K-126"/>
    <s v="Krimi"/>
    <x v="2"/>
    <n v="85.255503765511094"/>
  </r>
  <r>
    <n v="429"/>
    <s v="T-232"/>
    <s v="Thriller"/>
    <x v="2"/>
    <n v="93.563339962274767"/>
  </r>
  <r>
    <n v="430"/>
    <s v="D-450"/>
    <s v="Drama"/>
    <x v="2"/>
    <n v="78.264019041016581"/>
  </r>
  <r>
    <n v="431"/>
    <s v="A-202"/>
    <s v="Action"/>
    <x v="2"/>
    <n v="62.319422997534275"/>
  </r>
  <r>
    <n v="432"/>
    <s v="K-426"/>
    <s v="Komödie"/>
    <x v="2"/>
    <n v="86.108293746365234"/>
  </r>
  <r>
    <n v="433"/>
    <s v="K-461"/>
    <s v="Krimi"/>
    <x v="2"/>
    <n v="86.000414032314438"/>
  </r>
  <r>
    <n v="434"/>
    <s v="T-41"/>
    <s v="Thriller"/>
    <x v="2"/>
    <n v="87.760877451801207"/>
  </r>
  <r>
    <n v="435"/>
    <s v="D-78"/>
    <s v="Drama"/>
    <x v="2"/>
    <n v="89.846348802966531"/>
  </r>
  <r>
    <n v="436"/>
    <s v="A-423"/>
    <s v="Action"/>
    <x v="2"/>
    <n v="77.781269485130906"/>
  </r>
  <r>
    <n v="437"/>
    <s v="K-440"/>
    <s v="Komödie"/>
    <x v="2"/>
    <n v="86.332684279186651"/>
  </r>
  <r>
    <n v="438"/>
    <s v="K-198"/>
    <s v="Krimi"/>
    <x v="2"/>
    <n v="60.256507114972919"/>
  </r>
  <r>
    <n v="439"/>
    <s v="T-318"/>
    <s v="Thriller"/>
    <x v="2"/>
    <n v="70.742276168020908"/>
  </r>
  <r>
    <n v="440"/>
    <s v="D-71"/>
    <s v="Drama"/>
    <x v="2"/>
    <n v="90.610870049276855"/>
  </r>
  <r>
    <n v="441"/>
    <s v="A-364"/>
    <s v="Action"/>
    <x v="2"/>
    <n v="77.139429979142733"/>
  </r>
  <r>
    <n v="442"/>
    <s v="K-404"/>
    <s v="Komödie"/>
    <x v="2"/>
    <n v="75.748439687304199"/>
  </r>
  <r>
    <n v="443"/>
    <s v="K-29"/>
    <s v="Krimi"/>
    <x v="2"/>
    <n v="65.750764608383179"/>
  </r>
  <r>
    <n v="444"/>
    <s v="T-164"/>
    <s v="Thriller"/>
    <x v="2"/>
    <n v="79.400279193650931"/>
  </r>
  <r>
    <n v="445"/>
    <s v="D-275"/>
    <s v="Drama"/>
    <x v="2"/>
    <n v="84.08027744924766"/>
  </r>
  <r>
    <n v="446"/>
    <s v="A-14"/>
    <s v="Action"/>
    <x v="2"/>
    <n v="71.352633514907211"/>
  </r>
  <r>
    <n v="447"/>
    <s v="K-464"/>
    <s v="Komödie"/>
    <x v="2"/>
    <n v="91.180709407199174"/>
  </r>
  <r>
    <n v="448"/>
    <s v="K-234"/>
    <s v="Krimi"/>
    <x v="2"/>
    <n v="76.372866917226929"/>
  </r>
  <r>
    <n v="449"/>
    <s v="T-426"/>
    <s v="Thriller"/>
    <x v="2"/>
    <n v="69.06091605022084"/>
  </r>
  <r>
    <n v="450"/>
    <s v="D-460"/>
    <s v="Drama"/>
    <x v="2"/>
    <n v="68.027070685348008"/>
  </r>
  <r>
    <m/>
    <m/>
    <m/>
    <x v="3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51">
  <r>
    <x v="0"/>
    <x v="0"/>
  </r>
  <r>
    <x v="0"/>
    <x v="1"/>
  </r>
  <r>
    <x v="0"/>
    <x v="2"/>
  </r>
  <r>
    <x v="0"/>
    <x v="3"/>
  </r>
  <r>
    <x v="0"/>
    <x v="4"/>
  </r>
  <r>
    <x v="0"/>
    <x v="5"/>
  </r>
  <r>
    <x v="0"/>
    <x v="6"/>
  </r>
  <r>
    <x v="0"/>
    <x v="7"/>
  </r>
  <r>
    <x v="0"/>
    <x v="8"/>
  </r>
  <r>
    <x v="0"/>
    <x v="9"/>
  </r>
  <r>
    <x v="0"/>
    <x v="10"/>
  </r>
  <r>
    <x v="0"/>
    <x v="11"/>
  </r>
  <r>
    <x v="0"/>
    <x v="12"/>
  </r>
  <r>
    <x v="0"/>
    <x v="13"/>
  </r>
  <r>
    <x v="0"/>
    <x v="14"/>
  </r>
  <r>
    <x v="0"/>
    <x v="15"/>
  </r>
  <r>
    <x v="0"/>
    <x v="16"/>
  </r>
  <r>
    <x v="0"/>
    <x v="17"/>
  </r>
  <r>
    <x v="0"/>
    <x v="18"/>
  </r>
  <r>
    <x v="0"/>
    <x v="19"/>
  </r>
  <r>
    <x v="0"/>
    <x v="20"/>
  </r>
  <r>
    <x v="0"/>
    <x v="21"/>
  </r>
  <r>
    <x v="0"/>
    <x v="22"/>
  </r>
  <r>
    <x v="0"/>
    <x v="23"/>
  </r>
  <r>
    <x v="0"/>
    <x v="24"/>
  </r>
  <r>
    <x v="0"/>
    <x v="25"/>
  </r>
  <r>
    <x v="0"/>
    <x v="26"/>
  </r>
  <r>
    <x v="0"/>
    <x v="27"/>
  </r>
  <r>
    <x v="0"/>
    <x v="28"/>
  </r>
  <r>
    <x v="0"/>
    <x v="29"/>
  </r>
  <r>
    <x v="0"/>
    <x v="30"/>
  </r>
  <r>
    <x v="0"/>
    <x v="31"/>
  </r>
  <r>
    <x v="0"/>
    <x v="32"/>
  </r>
  <r>
    <x v="0"/>
    <x v="33"/>
  </r>
  <r>
    <x v="0"/>
    <x v="34"/>
  </r>
  <r>
    <x v="0"/>
    <x v="35"/>
  </r>
  <r>
    <x v="0"/>
    <x v="36"/>
  </r>
  <r>
    <x v="0"/>
    <x v="37"/>
  </r>
  <r>
    <x v="0"/>
    <x v="38"/>
  </r>
  <r>
    <x v="0"/>
    <x v="39"/>
  </r>
  <r>
    <x v="0"/>
    <x v="40"/>
  </r>
  <r>
    <x v="0"/>
    <x v="41"/>
  </r>
  <r>
    <x v="0"/>
    <x v="42"/>
  </r>
  <r>
    <x v="0"/>
    <x v="43"/>
  </r>
  <r>
    <x v="0"/>
    <x v="44"/>
  </r>
  <r>
    <x v="0"/>
    <x v="45"/>
  </r>
  <r>
    <x v="0"/>
    <x v="46"/>
  </r>
  <r>
    <x v="0"/>
    <x v="47"/>
  </r>
  <r>
    <x v="0"/>
    <x v="48"/>
  </r>
  <r>
    <x v="0"/>
    <x v="49"/>
  </r>
  <r>
    <x v="0"/>
    <x v="50"/>
  </r>
  <r>
    <x v="0"/>
    <x v="51"/>
  </r>
  <r>
    <x v="0"/>
    <x v="52"/>
  </r>
  <r>
    <x v="0"/>
    <x v="53"/>
  </r>
  <r>
    <x v="0"/>
    <x v="54"/>
  </r>
  <r>
    <x v="0"/>
    <x v="55"/>
  </r>
  <r>
    <x v="0"/>
    <x v="56"/>
  </r>
  <r>
    <x v="0"/>
    <x v="57"/>
  </r>
  <r>
    <x v="0"/>
    <x v="58"/>
  </r>
  <r>
    <x v="0"/>
    <x v="59"/>
  </r>
  <r>
    <x v="0"/>
    <x v="60"/>
  </r>
  <r>
    <x v="0"/>
    <x v="61"/>
  </r>
  <r>
    <x v="0"/>
    <x v="62"/>
  </r>
  <r>
    <x v="0"/>
    <x v="63"/>
  </r>
  <r>
    <x v="0"/>
    <x v="64"/>
  </r>
  <r>
    <x v="0"/>
    <x v="65"/>
  </r>
  <r>
    <x v="0"/>
    <x v="66"/>
  </r>
  <r>
    <x v="0"/>
    <x v="67"/>
  </r>
  <r>
    <x v="0"/>
    <x v="68"/>
  </r>
  <r>
    <x v="0"/>
    <x v="69"/>
  </r>
  <r>
    <x v="0"/>
    <x v="70"/>
  </r>
  <r>
    <x v="0"/>
    <x v="71"/>
  </r>
  <r>
    <x v="0"/>
    <x v="72"/>
  </r>
  <r>
    <x v="0"/>
    <x v="73"/>
  </r>
  <r>
    <x v="0"/>
    <x v="74"/>
  </r>
  <r>
    <x v="0"/>
    <x v="75"/>
  </r>
  <r>
    <x v="0"/>
    <x v="76"/>
  </r>
  <r>
    <x v="0"/>
    <x v="77"/>
  </r>
  <r>
    <x v="0"/>
    <x v="78"/>
  </r>
  <r>
    <x v="0"/>
    <x v="79"/>
  </r>
  <r>
    <x v="0"/>
    <x v="80"/>
  </r>
  <r>
    <x v="0"/>
    <x v="81"/>
  </r>
  <r>
    <x v="0"/>
    <x v="82"/>
  </r>
  <r>
    <x v="0"/>
    <x v="83"/>
  </r>
  <r>
    <x v="0"/>
    <x v="84"/>
  </r>
  <r>
    <x v="0"/>
    <x v="85"/>
  </r>
  <r>
    <x v="0"/>
    <x v="86"/>
  </r>
  <r>
    <x v="0"/>
    <x v="87"/>
  </r>
  <r>
    <x v="0"/>
    <x v="88"/>
  </r>
  <r>
    <x v="0"/>
    <x v="89"/>
  </r>
  <r>
    <x v="0"/>
    <x v="90"/>
  </r>
  <r>
    <x v="0"/>
    <x v="91"/>
  </r>
  <r>
    <x v="0"/>
    <x v="92"/>
  </r>
  <r>
    <x v="0"/>
    <x v="93"/>
  </r>
  <r>
    <x v="0"/>
    <x v="94"/>
  </r>
  <r>
    <x v="0"/>
    <x v="95"/>
  </r>
  <r>
    <x v="0"/>
    <x v="96"/>
  </r>
  <r>
    <x v="0"/>
    <x v="97"/>
  </r>
  <r>
    <x v="0"/>
    <x v="98"/>
  </r>
  <r>
    <x v="0"/>
    <x v="99"/>
  </r>
  <r>
    <x v="0"/>
    <x v="100"/>
  </r>
  <r>
    <x v="0"/>
    <x v="101"/>
  </r>
  <r>
    <x v="0"/>
    <x v="102"/>
  </r>
  <r>
    <x v="0"/>
    <x v="103"/>
  </r>
  <r>
    <x v="0"/>
    <x v="104"/>
  </r>
  <r>
    <x v="0"/>
    <x v="105"/>
  </r>
  <r>
    <x v="0"/>
    <x v="106"/>
  </r>
  <r>
    <x v="0"/>
    <x v="107"/>
  </r>
  <r>
    <x v="0"/>
    <x v="108"/>
  </r>
  <r>
    <x v="0"/>
    <x v="109"/>
  </r>
  <r>
    <x v="0"/>
    <x v="110"/>
  </r>
  <r>
    <x v="0"/>
    <x v="111"/>
  </r>
  <r>
    <x v="0"/>
    <x v="112"/>
  </r>
  <r>
    <x v="0"/>
    <x v="113"/>
  </r>
  <r>
    <x v="0"/>
    <x v="114"/>
  </r>
  <r>
    <x v="0"/>
    <x v="115"/>
  </r>
  <r>
    <x v="0"/>
    <x v="116"/>
  </r>
  <r>
    <x v="0"/>
    <x v="117"/>
  </r>
  <r>
    <x v="0"/>
    <x v="118"/>
  </r>
  <r>
    <x v="0"/>
    <x v="119"/>
  </r>
  <r>
    <x v="0"/>
    <x v="120"/>
  </r>
  <r>
    <x v="0"/>
    <x v="121"/>
  </r>
  <r>
    <x v="0"/>
    <x v="122"/>
  </r>
  <r>
    <x v="0"/>
    <x v="123"/>
  </r>
  <r>
    <x v="0"/>
    <x v="124"/>
  </r>
  <r>
    <x v="0"/>
    <x v="125"/>
  </r>
  <r>
    <x v="0"/>
    <x v="126"/>
  </r>
  <r>
    <x v="0"/>
    <x v="127"/>
  </r>
  <r>
    <x v="0"/>
    <x v="128"/>
  </r>
  <r>
    <x v="0"/>
    <x v="129"/>
  </r>
  <r>
    <x v="0"/>
    <x v="130"/>
  </r>
  <r>
    <x v="0"/>
    <x v="131"/>
  </r>
  <r>
    <x v="0"/>
    <x v="132"/>
  </r>
  <r>
    <x v="0"/>
    <x v="133"/>
  </r>
  <r>
    <x v="0"/>
    <x v="134"/>
  </r>
  <r>
    <x v="0"/>
    <x v="135"/>
  </r>
  <r>
    <x v="0"/>
    <x v="136"/>
  </r>
  <r>
    <x v="0"/>
    <x v="137"/>
  </r>
  <r>
    <x v="0"/>
    <x v="138"/>
  </r>
  <r>
    <x v="0"/>
    <x v="139"/>
  </r>
  <r>
    <x v="0"/>
    <x v="140"/>
  </r>
  <r>
    <x v="0"/>
    <x v="141"/>
  </r>
  <r>
    <x v="0"/>
    <x v="142"/>
  </r>
  <r>
    <x v="0"/>
    <x v="143"/>
  </r>
  <r>
    <x v="0"/>
    <x v="144"/>
  </r>
  <r>
    <x v="0"/>
    <x v="145"/>
  </r>
  <r>
    <x v="0"/>
    <x v="146"/>
  </r>
  <r>
    <x v="0"/>
    <x v="147"/>
  </r>
  <r>
    <x v="0"/>
    <x v="148"/>
  </r>
  <r>
    <x v="0"/>
    <x v="149"/>
  </r>
  <r>
    <x v="1"/>
    <x v="150"/>
  </r>
  <r>
    <x v="1"/>
    <x v="151"/>
  </r>
  <r>
    <x v="1"/>
    <x v="152"/>
  </r>
  <r>
    <x v="1"/>
    <x v="153"/>
  </r>
  <r>
    <x v="1"/>
    <x v="154"/>
  </r>
  <r>
    <x v="1"/>
    <x v="155"/>
  </r>
  <r>
    <x v="1"/>
    <x v="156"/>
  </r>
  <r>
    <x v="1"/>
    <x v="157"/>
  </r>
  <r>
    <x v="1"/>
    <x v="158"/>
  </r>
  <r>
    <x v="1"/>
    <x v="159"/>
  </r>
  <r>
    <x v="1"/>
    <x v="160"/>
  </r>
  <r>
    <x v="1"/>
    <x v="161"/>
  </r>
  <r>
    <x v="1"/>
    <x v="162"/>
  </r>
  <r>
    <x v="1"/>
    <x v="163"/>
  </r>
  <r>
    <x v="1"/>
    <x v="164"/>
  </r>
  <r>
    <x v="1"/>
    <x v="165"/>
  </r>
  <r>
    <x v="1"/>
    <x v="166"/>
  </r>
  <r>
    <x v="1"/>
    <x v="167"/>
  </r>
  <r>
    <x v="1"/>
    <x v="168"/>
  </r>
  <r>
    <x v="1"/>
    <x v="169"/>
  </r>
  <r>
    <x v="1"/>
    <x v="150"/>
  </r>
  <r>
    <x v="1"/>
    <x v="170"/>
  </r>
  <r>
    <x v="1"/>
    <x v="171"/>
  </r>
  <r>
    <x v="1"/>
    <x v="164"/>
  </r>
  <r>
    <x v="1"/>
    <x v="172"/>
  </r>
  <r>
    <x v="1"/>
    <x v="173"/>
  </r>
  <r>
    <x v="1"/>
    <x v="174"/>
  </r>
  <r>
    <x v="1"/>
    <x v="175"/>
  </r>
  <r>
    <x v="1"/>
    <x v="176"/>
  </r>
  <r>
    <x v="1"/>
    <x v="177"/>
  </r>
  <r>
    <x v="1"/>
    <x v="178"/>
  </r>
  <r>
    <x v="1"/>
    <x v="179"/>
  </r>
  <r>
    <x v="1"/>
    <x v="180"/>
  </r>
  <r>
    <x v="1"/>
    <x v="181"/>
  </r>
  <r>
    <x v="1"/>
    <x v="182"/>
  </r>
  <r>
    <x v="1"/>
    <x v="183"/>
  </r>
  <r>
    <x v="1"/>
    <x v="184"/>
  </r>
  <r>
    <x v="1"/>
    <x v="185"/>
  </r>
  <r>
    <x v="1"/>
    <x v="186"/>
  </r>
  <r>
    <x v="1"/>
    <x v="187"/>
  </r>
  <r>
    <x v="1"/>
    <x v="188"/>
  </r>
  <r>
    <x v="1"/>
    <x v="189"/>
  </r>
  <r>
    <x v="1"/>
    <x v="150"/>
  </r>
  <r>
    <x v="1"/>
    <x v="190"/>
  </r>
  <r>
    <x v="1"/>
    <x v="191"/>
  </r>
  <r>
    <x v="1"/>
    <x v="164"/>
  </r>
  <r>
    <x v="1"/>
    <x v="192"/>
  </r>
  <r>
    <x v="1"/>
    <x v="193"/>
  </r>
  <r>
    <x v="1"/>
    <x v="194"/>
  </r>
  <r>
    <x v="1"/>
    <x v="195"/>
  </r>
  <r>
    <x v="1"/>
    <x v="196"/>
  </r>
  <r>
    <x v="1"/>
    <x v="197"/>
  </r>
  <r>
    <x v="1"/>
    <x v="198"/>
  </r>
  <r>
    <x v="1"/>
    <x v="199"/>
  </r>
  <r>
    <x v="1"/>
    <x v="150"/>
  </r>
  <r>
    <x v="1"/>
    <x v="200"/>
  </r>
  <r>
    <x v="1"/>
    <x v="201"/>
  </r>
  <r>
    <x v="1"/>
    <x v="202"/>
  </r>
  <r>
    <x v="1"/>
    <x v="203"/>
  </r>
  <r>
    <x v="1"/>
    <x v="164"/>
  </r>
  <r>
    <x v="1"/>
    <x v="204"/>
  </r>
  <r>
    <x v="1"/>
    <x v="205"/>
  </r>
  <r>
    <x v="1"/>
    <x v="206"/>
  </r>
  <r>
    <x v="1"/>
    <x v="207"/>
  </r>
  <r>
    <x v="1"/>
    <x v="208"/>
  </r>
  <r>
    <x v="1"/>
    <x v="209"/>
  </r>
  <r>
    <x v="1"/>
    <x v="210"/>
  </r>
  <r>
    <x v="1"/>
    <x v="211"/>
  </r>
  <r>
    <x v="1"/>
    <x v="212"/>
  </r>
  <r>
    <x v="1"/>
    <x v="213"/>
  </r>
  <r>
    <x v="1"/>
    <x v="214"/>
  </r>
  <r>
    <x v="1"/>
    <x v="215"/>
  </r>
  <r>
    <x v="1"/>
    <x v="216"/>
  </r>
  <r>
    <x v="1"/>
    <x v="217"/>
  </r>
  <r>
    <x v="1"/>
    <x v="218"/>
  </r>
  <r>
    <x v="1"/>
    <x v="219"/>
  </r>
  <r>
    <x v="1"/>
    <x v="220"/>
  </r>
  <r>
    <x v="1"/>
    <x v="221"/>
  </r>
  <r>
    <x v="1"/>
    <x v="222"/>
  </r>
  <r>
    <x v="1"/>
    <x v="150"/>
  </r>
  <r>
    <x v="1"/>
    <x v="223"/>
  </r>
  <r>
    <x v="1"/>
    <x v="224"/>
  </r>
  <r>
    <x v="1"/>
    <x v="225"/>
  </r>
  <r>
    <x v="1"/>
    <x v="226"/>
  </r>
  <r>
    <x v="1"/>
    <x v="164"/>
  </r>
  <r>
    <x v="1"/>
    <x v="227"/>
  </r>
  <r>
    <x v="1"/>
    <x v="228"/>
  </r>
  <r>
    <x v="1"/>
    <x v="229"/>
  </r>
  <r>
    <x v="1"/>
    <x v="150"/>
  </r>
  <r>
    <x v="1"/>
    <x v="230"/>
  </r>
  <r>
    <x v="1"/>
    <x v="231"/>
  </r>
  <r>
    <x v="1"/>
    <x v="232"/>
  </r>
  <r>
    <x v="1"/>
    <x v="233"/>
  </r>
  <r>
    <x v="1"/>
    <x v="234"/>
  </r>
  <r>
    <x v="1"/>
    <x v="235"/>
  </r>
  <r>
    <x v="1"/>
    <x v="236"/>
  </r>
  <r>
    <x v="1"/>
    <x v="237"/>
  </r>
  <r>
    <x v="1"/>
    <x v="238"/>
  </r>
  <r>
    <x v="1"/>
    <x v="239"/>
  </r>
  <r>
    <x v="1"/>
    <x v="240"/>
  </r>
  <r>
    <x v="1"/>
    <x v="241"/>
  </r>
  <r>
    <x v="1"/>
    <x v="242"/>
  </r>
  <r>
    <x v="1"/>
    <x v="243"/>
  </r>
  <r>
    <x v="1"/>
    <x v="244"/>
  </r>
  <r>
    <x v="1"/>
    <x v="245"/>
  </r>
  <r>
    <x v="1"/>
    <x v="246"/>
  </r>
  <r>
    <x v="1"/>
    <x v="247"/>
  </r>
  <r>
    <x v="1"/>
    <x v="248"/>
  </r>
  <r>
    <x v="1"/>
    <x v="249"/>
  </r>
  <r>
    <x v="1"/>
    <x v="250"/>
  </r>
  <r>
    <x v="1"/>
    <x v="251"/>
  </r>
  <r>
    <x v="1"/>
    <x v="252"/>
  </r>
  <r>
    <x v="1"/>
    <x v="253"/>
  </r>
  <r>
    <x v="1"/>
    <x v="254"/>
  </r>
  <r>
    <x v="1"/>
    <x v="255"/>
  </r>
  <r>
    <x v="1"/>
    <x v="256"/>
  </r>
  <r>
    <x v="1"/>
    <x v="257"/>
  </r>
  <r>
    <x v="1"/>
    <x v="258"/>
  </r>
  <r>
    <x v="1"/>
    <x v="259"/>
  </r>
  <r>
    <x v="1"/>
    <x v="260"/>
  </r>
  <r>
    <x v="1"/>
    <x v="261"/>
  </r>
  <r>
    <x v="1"/>
    <x v="262"/>
  </r>
  <r>
    <x v="1"/>
    <x v="263"/>
  </r>
  <r>
    <x v="1"/>
    <x v="264"/>
  </r>
  <r>
    <x v="1"/>
    <x v="265"/>
  </r>
  <r>
    <x v="1"/>
    <x v="266"/>
  </r>
  <r>
    <x v="1"/>
    <x v="267"/>
  </r>
  <r>
    <x v="1"/>
    <x v="268"/>
  </r>
  <r>
    <x v="1"/>
    <x v="269"/>
  </r>
  <r>
    <x v="1"/>
    <x v="270"/>
  </r>
  <r>
    <x v="1"/>
    <x v="271"/>
  </r>
  <r>
    <x v="1"/>
    <x v="272"/>
  </r>
  <r>
    <x v="1"/>
    <x v="273"/>
  </r>
  <r>
    <x v="1"/>
    <x v="274"/>
  </r>
  <r>
    <x v="1"/>
    <x v="275"/>
  </r>
  <r>
    <x v="1"/>
    <x v="276"/>
  </r>
  <r>
    <x v="1"/>
    <x v="277"/>
  </r>
  <r>
    <x v="1"/>
    <x v="278"/>
  </r>
  <r>
    <x v="1"/>
    <x v="279"/>
  </r>
  <r>
    <x v="1"/>
    <x v="280"/>
  </r>
  <r>
    <x v="1"/>
    <x v="281"/>
  </r>
  <r>
    <x v="1"/>
    <x v="282"/>
  </r>
  <r>
    <x v="1"/>
    <x v="283"/>
  </r>
  <r>
    <x v="1"/>
    <x v="284"/>
  </r>
  <r>
    <x v="1"/>
    <x v="285"/>
  </r>
  <r>
    <x v="1"/>
    <x v="286"/>
  </r>
  <r>
    <x v="1"/>
    <x v="287"/>
  </r>
  <r>
    <x v="1"/>
    <x v="288"/>
  </r>
  <r>
    <x v="1"/>
    <x v="164"/>
  </r>
  <r>
    <x v="1"/>
    <x v="289"/>
  </r>
  <r>
    <x v="2"/>
    <x v="290"/>
  </r>
  <r>
    <x v="2"/>
    <x v="291"/>
  </r>
  <r>
    <x v="2"/>
    <x v="292"/>
  </r>
  <r>
    <x v="2"/>
    <x v="293"/>
  </r>
  <r>
    <x v="2"/>
    <x v="294"/>
  </r>
  <r>
    <x v="2"/>
    <x v="295"/>
  </r>
  <r>
    <x v="2"/>
    <x v="296"/>
  </r>
  <r>
    <x v="2"/>
    <x v="297"/>
  </r>
  <r>
    <x v="2"/>
    <x v="298"/>
  </r>
  <r>
    <x v="2"/>
    <x v="299"/>
  </r>
  <r>
    <x v="2"/>
    <x v="300"/>
  </r>
  <r>
    <x v="2"/>
    <x v="301"/>
  </r>
  <r>
    <x v="2"/>
    <x v="302"/>
  </r>
  <r>
    <x v="2"/>
    <x v="303"/>
  </r>
  <r>
    <x v="2"/>
    <x v="304"/>
  </r>
  <r>
    <x v="2"/>
    <x v="305"/>
  </r>
  <r>
    <x v="2"/>
    <x v="306"/>
  </r>
  <r>
    <x v="2"/>
    <x v="307"/>
  </r>
  <r>
    <x v="2"/>
    <x v="308"/>
  </r>
  <r>
    <x v="2"/>
    <x v="309"/>
  </r>
  <r>
    <x v="2"/>
    <x v="310"/>
  </r>
  <r>
    <x v="2"/>
    <x v="311"/>
  </r>
  <r>
    <x v="2"/>
    <x v="312"/>
  </r>
  <r>
    <x v="2"/>
    <x v="313"/>
  </r>
  <r>
    <x v="2"/>
    <x v="314"/>
  </r>
  <r>
    <x v="2"/>
    <x v="315"/>
  </r>
  <r>
    <x v="2"/>
    <x v="316"/>
  </r>
  <r>
    <x v="2"/>
    <x v="317"/>
  </r>
  <r>
    <x v="2"/>
    <x v="318"/>
  </r>
  <r>
    <x v="2"/>
    <x v="319"/>
  </r>
  <r>
    <x v="2"/>
    <x v="320"/>
  </r>
  <r>
    <x v="2"/>
    <x v="321"/>
  </r>
  <r>
    <x v="2"/>
    <x v="322"/>
  </r>
  <r>
    <x v="2"/>
    <x v="323"/>
  </r>
  <r>
    <x v="2"/>
    <x v="324"/>
  </r>
  <r>
    <x v="2"/>
    <x v="325"/>
  </r>
  <r>
    <x v="2"/>
    <x v="326"/>
  </r>
  <r>
    <x v="2"/>
    <x v="327"/>
  </r>
  <r>
    <x v="2"/>
    <x v="328"/>
  </r>
  <r>
    <x v="2"/>
    <x v="329"/>
  </r>
  <r>
    <x v="2"/>
    <x v="330"/>
  </r>
  <r>
    <x v="2"/>
    <x v="331"/>
  </r>
  <r>
    <x v="2"/>
    <x v="332"/>
  </r>
  <r>
    <x v="2"/>
    <x v="333"/>
  </r>
  <r>
    <x v="2"/>
    <x v="334"/>
  </r>
  <r>
    <x v="2"/>
    <x v="335"/>
  </r>
  <r>
    <x v="2"/>
    <x v="336"/>
  </r>
  <r>
    <x v="2"/>
    <x v="337"/>
  </r>
  <r>
    <x v="2"/>
    <x v="338"/>
  </r>
  <r>
    <x v="2"/>
    <x v="339"/>
  </r>
  <r>
    <x v="2"/>
    <x v="340"/>
  </r>
  <r>
    <x v="2"/>
    <x v="341"/>
  </r>
  <r>
    <x v="2"/>
    <x v="342"/>
  </r>
  <r>
    <x v="2"/>
    <x v="343"/>
  </r>
  <r>
    <x v="2"/>
    <x v="344"/>
  </r>
  <r>
    <x v="2"/>
    <x v="345"/>
  </r>
  <r>
    <x v="2"/>
    <x v="346"/>
  </r>
  <r>
    <x v="2"/>
    <x v="347"/>
  </r>
  <r>
    <x v="2"/>
    <x v="348"/>
  </r>
  <r>
    <x v="2"/>
    <x v="349"/>
  </r>
  <r>
    <x v="2"/>
    <x v="350"/>
  </r>
  <r>
    <x v="2"/>
    <x v="351"/>
  </r>
  <r>
    <x v="2"/>
    <x v="352"/>
  </r>
  <r>
    <x v="2"/>
    <x v="353"/>
  </r>
  <r>
    <x v="2"/>
    <x v="354"/>
  </r>
  <r>
    <x v="2"/>
    <x v="355"/>
  </r>
  <r>
    <x v="2"/>
    <x v="356"/>
  </r>
  <r>
    <x v="2"/>
    <x v="357"/>
  </r>
  <r>
    <x v="2"/>
    <x v="358"/>
  </r>
  <r>
    <x v="2"/>
    <x v="359"/>
  </r>
  <r>
    <x v="2"/>
    <x v="360"/>
  </r>
  <r>
    <x v="2"/>
    <x v="361"/>
  </r>
  <r>
    <x v="2"/>
    <x v="362"/>
  </r>
  <r>
    <x v="2"/>
    <x v="363"/>
  </r>
  <r>
    <x v="2"/>
    <x v="364"/>
  </r>
  <r>
    <x v="2"/>
    <x v="365"/>
  </r>
  <r>
    <x v="2"/>
    <x v="366"/>
  </r>
  <r>
    <x v="2"/>
    <x v="367"/>
  </r>
  <r>
    <x v="2"/>
    <x v="368"/>
  </r>
  <r>
    <x v="2"/>
    <x v="369"/>
  </r>
  <r>
    <x v="2"/>
    <x v="370"/>
  </r>
  <r>
    <x v="2"/>
    <x v="371"/>
  </r>
  <r>
    <x v="2"/>
    <x v="372"/>
  </r>
  <r>
    <x v="2"/>
    <x v="373"/>
  </r>
  <r>
    <x v="2"/>
    <x v="374"/>
  </r>
  <r>
    <x v="2"/>
    <x v="375"/>
  </r>
  <r>
    <x v="2"/>
    <x v="376"/>
  </r>
  <r>
    <x v="2"/>
    <x v="377"/>
  </r>
  <r>
    <x v="2"/>
    <x v="378"/>
  </r>
  <r>
    <x v="2"/>
    <x v="379"/>
  </r>
  <r>
    <x v="2"/>
    <x v="380"/>
  </r>
  <r>
    <x v="2"/>
    <x v="381"/>
  </r>
  <r>
    <x v="2"/>
    <x v="382"/>
  </r>
  <r>
    <x v="2"/>
    <x v="383"/>
  </r>
  <r>
    <x v="2"/>
    <x v="384"/>
  </r>
  <r>
    <x v="2"/>
    <x v="385"/>
  </r>
  <r>
    <x v="2"/>
    <x v="386"/>
  </r>
  <r>
    <x v="2"/>
    <x v="387"/>
  </r>
  <r>
    <x v="2"/>
    <x v="388"/>
  </r>
  <r>
    <x v="2"/>
    <x v="389"/>
  </r>
  <r>
    <x v="2"/>
    <x v="390"/>
  </r>
  <r>
    <x v="2"/>
    <x v="391"/>
  </r>
  <r>
    <x v="2"/>
    <x v="392"/>
  </r>
  <r>
    <x v="2"/>
    <x v="393"/>
  </r>
  <r>
    <x v="2"/>
    <x v="394"/>
  </r>
  <r>
    <x v="2"/>
    <x v="395"/>
  </r>
  <r>
    <x v="2"/>
    <x v="396"/>
  </r>
  <r>
    <x v="2"/>
    <x v="397"/>
  </r>
  <r>
    <x v="2"/>
    <x v="398"/>
  </r>
  <r>
    <x v="2"/>
    <x v="399"/>
  </r>
  <r>
    <x v="2"/>
    <x v="400"/>
  </r>
  <r>
    <x v="2"/>
    <x v="401"/>
  </r>
  <r>
    <x v="2"/>
    <x v="402"/>
  </r>
  <r>
    <x v="2"/>
    <x v="403"/>
  </r>
  <r>
    <x v="2"/>
    <x v="364"/>
  </r>
  <r>
    <x v="2"/>
    <x v="404"/>
  </r>
  <r>
    <x v="2"/>
    <x v="405"/>
  </r>
  <r>
    <x v="2"/>
    <x v="406"/>
  </r>
  <r>
    <x v="2"/>
    <x v="407"/>
  </r>
  <r>
    <x v="2"/>
    <x v="408"/>
  </r>
  <r>
    <x v="2"/>
    <x v="409"/>
  </r>
  <r>
    <x v="2"/>
    <x v="410"/>
  </r>
  <r>
    <x v="2"/>
    <x v="411"/>
  </r>
  <r>
    <x v="2"/>
    <x v="412"/>
  </r>
  <r>
    <x v="2"/>
    <x v="413"/>
  </r>
  <r>
    <x v="2"/>
    <x v="414"/>
  </r>
  <r>
    <x v="2"/>
    <x v="415"/>
  </r>
  <r>
    <x v="2"/>
    <x v="416"/>
  </r>
  <r>
    <x v="2"/>
    <x v="417"/>
  </r>
  <r>
    <x v="2"/>
    <x v="418"/>
  </r>
  <r>
    <x v="2"/>
    <x v="419"/>
  </r>
  <r>
    <x v="2"/>
    <x v="420"/>
  </r>
  <r>
    <x v="2"/>
    <x v="421"/>
  </r>
  <r>
    <x v="2"/>
    <x v="422"/>
  </r>
  <r>
    <x v="2"/>
    <x v="423"/>
  </r>
  <r>
    <x v="2"/>
    <x v="424"/>
  </r>
  <r>
    <x v="2"/>
    <x v="425"/>
  </r>
  <r>
    <x v="2"/>
    <x v="426"/>
  </r>
  <r>
    <x v="2"/>
    <x v="427"/>
  </r>
  <r>
    <x v="2"/>
    <x v="428"/>
  </r>
  <r>
    <x v="2"/>
    <x v="429"/>
  </r>
  <r>
    <x v="2"/>
    <x v="430"/>
  </r>
  <r>
    <x v="2"/>
    <x v="431"/>
  </r>
  <r>
    <x v="2"/>
    <x v="432"/>
  </r>
  <r>
    <x v="2"/>
    <x v="433"/>
  </r>
  <r>
    <x v="2"/>
    <x v="434"/>
  </r>
  <r>
    <x v="2"/>
    <x v="435"/>
  </r>
  <r>
    <x v="2"/>
    <x v="436"/>
  </r>
  <r>
    <x v="2"/>
    <x v="437"/>
  </r>
  <r>
    <x v="2"/>
    <x v="438"/>
  </r>
  <r>
    <x v="3"/>
    <x v="43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">
  <r>
    <x v="0"/>
  </r>
  <r>
    <x v="1"/>
  </r>
  <r>
    <x v="0"/>
  </r>
  <r>
    <x v="1"/>
  </r>
  <r>
    <x v="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51">
  <r>
    <x v="0"/>
    <n v="84.643561624106951"/>
  </r>
  <r>
    <x v="1"/>
    <n v="74.905351741181221"/>
  </r>
  <r>
    <x v="2"/>
    <n v="83.960019512305735"/>
  </r>
  <r>
    <x v="3"/>
    <n v="78.056307504157303"/>
  </r>
  <r>
    <x v="4"/>
    <n v="73.368237483082339"/>
  </r>
  <r>
    <x v="0"/>
    <n v="79.355827640101779"/>
  </r>
  <r>
    <x v="1"/>
    <n v="71.536651577916928"/>
  </r>
  <r>
    <x v="2"/>
    <n v="84.154605903750053"/>
  </r>
  <r>
    <x v="3"/>
    <n v="81.98749035007495"/>
  </r>
  <r>
    <x v="4"/>
    <n v="79.167880559980404"/>
  </r>
  <r>
    <x v="0"/>
    <n v="81.114761971621192"/>
  </r>
  <r>
    <x v="1"/>
    <n v="86.511470473924419"/>
  </r>
  <r>
    <x v="2"/>
    <n v="78.564334191542002"/>
  </r>
  <r>
    <x v="3"/>
    <n v="84.888147486781236"/>
  </r>
  <r>
    <x v="4"/>
    <n v="72.924131220206618"/>
  </r>
  <r>
    <x v="0"/>
    <n v="74.961603988485876"/>
  </r>
  <r>
    <x v="1"/>
    <n v="83.926095359929604"/>
  </r>
  <r>
    <x v="2"/>
    <n v="73.038363754749298"/>
  </r>
  <r>
    <x v="3"/>
    <n v="82.486939365553553"/>
  </r>
  <r>
    <x v="4"/>
    <n v="84.995536073693074"/>
  </r>
  <r>
    <x v="0"/>
    <n v="86.181926437420771"/>
  </r>
  <r>
    <x v="1"/>
    <n v="74.287452409480466"/>
  </r>
  <r>
    <x v="2"/>
    <n v="73.467940839764196"/>
  </r>
  <r>
    <x v="3"/>
    <n v="78.015402979945065"/>
  </r>
  <r>
    <x v="4"/>
    <n v="80.109776010503992"/>
  </r>
  <r>
    <x v="0"/>
    <n v="82.043498170678504"/>
  </r>
  <r>
    <x v="1"/>
    <n v="81.269029326067539"/>
  </r>
  <r>
    <x v="2"/>
    <n v="83.822810867859516"/>
  </r>
  <r>
    <x v="3"/>
    <n v="89.898758435156196"/>
  </r>
  <r>
    <x v="4"/>
    <n v="83.22636424243683"/>
  </r>
  <r>
    <x v="0"/>
    <n v="72.195216691470705"/>
  </r>
  <r>
    <x v="1"/>
    <n v="84.498906491789967"/>
  </r>
  <r>
    <x v="2"/>
    <n v="66.946022545453161"/>
  </r>
  <r>
    <x v="3"/>
    <n v="71.051072356640361"/>
  </r>
  <r>
    <x v="4"/>
    <n v="91.666429600154515"/>
  </r>
  <r>
    <x v="0"/>
    <n v="78.787382082809927"/>
  </r>
  <r>
    <x v="1"/>
    <n v="77.848317434545606"/>
  </r>
  <r>
    <x v="2"/>
    <n v="82.29524630412925"/>
  </r>
  <r>
    <x v="3"/>
    <n v="77.084091774013359"/>
  </r>
  <r>
    <x v="4"/>
    <n v="90.871144695556723"/>
  </r>
  <r>
    <x v="0"/>
    <n v="77.074564817012288"/>
  </r>
  <r>
    <x v="1"/>
    <n v="80.822808488010196"/>
  </r>
  <r>
    <x v="2"/>
    <n v="81.101432189898333"/>
  </r>
  <r>
    <x v="3"/>
    <n v="87.50007984606782"/>
  </r>
  <r>
    <x v="4"/>
    <n v="77.88951754453592"/>
  </r>
  <r>
    <x v="0"/>
    <n v="83.758054845093284"/>
  </r>
  <r>
    <x v="1"/>
    <n v="75.409746134100715"/>
  </r>
  <r>
    <x v="2"/>
    <n v="81.485960865466041"/>
  </r>
  <r>
    <x v="3"/>
    <n v="78.103658072068356"/>
  </r>
  <r>
    <x v="4"/>
    <n v="81.954288109118352"/>
  </r>
  <r>
    <x v="0"/>
    <n v="85.956599125056528"/>
  </r>
  <r>
    <x v="1"/>
    <n v="86.962636689422652"/>
  </r>
  <r>
    <x v="2"/>
    <n v="74.098254774144152"/>
  </r>
  <r>
    <x v="3"/>
    <n v="85.814376891066786"/>
  </r>
  <r>
    <x v="4"/>
    <n v="67.120395417150576"/>
  </r>
  <r>
    <x v="0"/>
    <n v="78.959231106709922"/>
  </r>
  <r>
    <x v="1"/>
    <n v="87.44632870919304"/>
  </r>
  <r>
    <x v="2"/>
    <n v="82.94088522423408"/>
  </r>
  <r>
    <x v="3"/>
    <n v="82.560364009696059"/>
  </r>
  <r>
    <x v="4"/>
    <n v="81.89505726666539"/>
  </r>
  <r>
    <x v="0"/>
    <n v="84.22743369199452"/>
  </r>
  <r>
    <x v="1"/>
    <n v="83.930256298190216"/>
  </r>
  <r>
    <x v="2"/>
    <n v="79.229100922093494"/>
  </r>
  <r>
    <x v="3"/>
    <n v="77.857548805768602"/>
  </r>
  <r>
    <x v="4"/>
    <n v="76.473172814148711"/>
  </r>
  <r>
    <x v="0"/>
    <n v="79.621547885908512"/>
  </r>
  <r>
    <x v="1"/>
    <n v="77.332645307324128"/>
  </r>
  <r>
    <x v="2"/>
    <n v="81.957312179001747"/>
  </r>
  <r>
    <x v="3"/>
    <n v="84.490891569730593"/>
  </r>
  <r>
    <x v="4"/>
    <n v="90.014719009632245"/>
  </r>
  <r>
    <x v="0"/>
    <n v="75.210214365215506"/>
  </r>
  <r>
    <x v="1"/>
    <n v="84.226342298352392"/>
  </r>
  <r>
    <x v="2"/>
    <n v="81.210253230965463"/>
  </r>
  <r>
    <x v="3"/>
    <n v="82.001570464926772"/>
  </r>
  <r>
    <x v="4"/>
    <n v="93.909175322623923"/>
  </r>
  <r>
    <x v="0"/>
    <n v="89.004497769637965"/>
  </r>
  <r>
    <x v="1"/>
    <n v="86.601840141229331"/>
  </r>
  <r>
    <x v="2"/>
    <n v="79.774826164866681"/>
  </r>
  <r>
    <x v="3"/>
    <n v="78.22069867150276"/>
  </r>
  <r>
    <x v="4"/>
    <n v="80.883551365404855"/>
  </r>
  <r>
    <x v="0"/>
    <n v="78.379161070261034"/>
  </r>
  <r>
    <x v="1"/>
    <n v="95.152909327298403"/>
  </r>
  <r>
    <x v="2"/>
    <n v="83.671857484732755"/>
  </r>
  <r>
    <x v="3"/>
    <n v="84.864148195338203"/>
  </r>
  <r>
    <x v="4"/>
    <n v="79.378053416876355"/>
  </r>
  <r>
    <x v="0"/>
    <n v="85.13920213052188"/>
  </r>
  <r>
    <x v="1"/>
    <n v="75.894359017256647"/>
  </r>
  <r>
    <x v="2"/>
    <n v="77.170709775673458"/>
  </r>
  <r>
    <x v="3"/>
    <n v="77.966477849331568"/>
  </r>
  <r>
    <x v="4"/>
    <n v="88.075937785179121"/>
  </r>
  <r>
    <x v="0"/>
    <n v="80.858494786371011"/>
  </r>
  <r>
    <x v="1"/>
    <n v="80.036527580959955"/>
  </r>
  <r>
    <x v="2"/>
    <n v="79.504819925277843"/>
  </r>
  <r>
    <x v="3"/>
    <n v="79.220585777948145"/>
  </r>
  <r>
    <x v="4"/>
    <n v="77.619647729152348"/>
  </r>
  <r>
    <x v="0"/>
    <n v="82.960007350338856"/>
  </r>
  <r>
    <x v="1"/>
    <n v="76.640622157428879"/>
  </r>
  <r>
    <x v="2"/>
    <n v="82.436854629195295"/>
  </r>
  <r>
    <x v="3"/>
    <n v="81.059538590197917"/>
  </r>
  <r>
    <x v="4"/>
    <n v="79.430156094604172"/>
  </r>
  <r>
    <x v="0"/>
    <n v="80.723707671568263"/>
  </r>
  <r>
    <x v="1"/>
    <n v="78.826734781687264"/>
  </r>
  <r>
    <x v="2"/>
    <n v="79.591233290630043"/>
  </r>
  <r>
    <x v="3"/>
    <n v="79.74534148350358"/>
  </r>
  <r>
    <x v="4"/>
    <n v="71.785489328322001"/>
  </r>
  <r>
    <x v="0"/>
    <n v="87.012408786977176"/>
  </r>
  <r>
    <x v="1"/>
    <n v="77.142828078722232"/>
  </r>
  <r>
    <x v="2"/>
    <n v="73.858114066824783"/>
  </r>
  <r>
    <x v="3"/>
    <n v="78.599776063201716"/>
  </r>
  <r>
    <x v="4"/>
    <n v="82.603678694867995"/>
  </r>
  <r>
    <x v="0"/>
    <n v="79.337308054236928"/>
  </r>
  <r>
    <x v="1"/>
    <n v="79.715078047302086"/>
  </r>
  <r>
    <x v="2"/>
    <n v="81.844239250203827"/>
  </r>
  <r>
    <x v="3"/>
    <n v="80.958044665821944"/>
  </r>
  <r>
    <x v="4"/>
    <n v="95.203568182187155"/>
  </r>
  <r>
    <x v="0"/>
    <n v="86.169625521579292"/>
  </r>
  <r>
    <x v="1"/>
    <n v="78.004227563797031"/>
  </r>
  <r>
    <x v="2"/>
    <n v="87.148980785132153"/>
  </r>
  <r>
    <x v="3"/>
    <n v="81.827874029913801"/>
  </r>
  <r>
    <x v="4"/>
    <n v="63.673478709533811"/>
  </r>
  <r>
    <x v="0"/>
    <n v="78.363432496262249"/>
  </r>
  <r>
    <x v="1"/>
    <n v="74.729955687944312"/>
  </r>
  <r>
    <x v="2"/>
    <n v="74.64316715602763"/>
  </r>
  <r>
    <x v="3"/>
    <n v="87.893959264038131"/>
  </r>
  <r>
    <x v="4"/>
    <n v="88.398137651965953"/>
  </r>
  <r>
    <x v="0"/>
    <n v="77.532086126739159"/>
  </r>
  <r>
    <x v="1"/>
    <n v="84.003089770776569"/>
  </r>
  <r>
    <x v="2"/>
    <n v="82.627751882755547"/>
  </r>
  <r>
    <x v="3"/>
    <n v="86.781669981137384"/>
  </r>
  <r>
    <x v="4"/>
    <n v="78.842679360677721"/>
  </r>
  <r>
    <x v="0"/>
    <n v="78.726627836731495"/>
  </r>
  <r>
    <x v="1"/>
    <n v="79.403235051431693"/>
  </r>
  <r>
    <x v="2"/>
    <n v="83.000207016157219"/>
  </r>
  <r>
    <x v="3"/>
    <n v="83.880438725900603"/>
  </r>
  <r>
    <x v="4"/>
    <n v="86.564232535311021"/>
  </r>
  <r>
    <x v="0"/>
    <n v="83.801835646299878"/>
  </r>
  <r>
    <x v="1"/>
    <n v="65.596150509081781"/>
  </r>
  <r>
    <x v="2"/>
    <n v="70.12825355748646"/>
  </r>
  <r>
    <x v="3"/>
    <n v="75.371138084010454"/>
  </r>
  <r>
    <x v="4"/>
    <n v="87.07391336618457"/>
  </r>
  <r>
    <x v="0"/>
    <n v="74.458926266815979"/>
  </r>
  <r>
    <x v="1"/>
    <n v="77.080459479548153"/>
  </r>
  <r>
    <x v="2"/>
    <n v="72.875382304191589"/>
  </r>
  <r>
    <x v="3"/>
    <n v="79.700139596825466"/>
  </r>
  <r>
    <x v="4"/>
    <n v="82.720184966165107"/>
  </r>
  <r>
    <x v="0"/>
    <n v="85.055585461377632"/>
  </r>
  <r>
    <x v="1"/>
    <n v="80.145939793583238"/>
  </r>
  <r>
    <x v="2"/>
    <n v="78.186433458613465"/>
  </r>
  <r>
    <x v="3"/>
    <n v="74.53045802511042"/>
  </r>
  <r>
    <x v="4"/>
    <n v="72.018047123565339"/>
  </r>
  <r>
    <x v="0"/>
    <n v="90"/>
  </r>
  <r>
    <x v="1"/>
    <n v="89.287123248213902"/>
  </r>
  <r>
    <x v="2"/>
    <n v="83.770355760934763"/>
  </r>
  <r>
    <x v="3"/>
    <n v="85.286574378260411"/>
  </r>
  <r>
    <x v="4"/>
    <n v="59.621406964724883"/>
  </r>
  <r>
    <x v="0"/>
    <n v="69.66043222026201"/>
  </r>
  <r>
    <x v="1"/>
    <n v="78.711655280203559"/>
  </r>
  <r>
    <x v="2"/>
    <n v="77.220476188886096"/>
  </r>
  <r>
    <x v="3"/>
    <n v="93.884846339351498"/>
  </r>
  <r>
    <x v="4"/>
    <n v="46.146606311667711"/>
  </r>
  <r>
    <x v="0"/>
    <n v="80.425848156737629"/>
  </r>
  <r>
    <x v="1"/>
    <n v="82.229523943242384"/>
  </r>
  <r>
    <x v="2"/>
    <n v="93.0436205836304"/>
  </r>
  <r>
    <x v="3"/>
    <n v="67.724822858581319"/>
  </r>
  <r>
    <x v="4"/>
    <n v="70"/>
  </r>
  <r>
    <x v="0"/>
    <n v="66.42128957726527"/>
  </r>
  <r>
    <x v="1"/>
    <n v="69.923207976971753"/>
  </r>
  <r>
    <x v="2"/>
    <n v="73.651806562411366"/>
  </r>
  <r>
    <x v="3"/>
    <n v="80.360910235031042"/>
  </r>
  <r>
    <x v="4"/>
    <n v="95.704381439718418"/>
  </r>
  <r>
    <x v="0"/>
    <n v="90"/>
  </r>
  <r>
    <x v="1"/>
    <n v="92.363852874841541"/>
  </r>
  <r>
    <x v="2"/>
    <n v="78.169255377433728"/>
  </r>
  <r>
    <x v="3"/>
    <n v="70"/>
  </r>
  <r>
    <x v="4"/>
    <n v="57.149809637921862"/>
  </r>
  <r>
    <x v="0"/>
    <n v="65.258682499988936"/>
  </r>
  <r>
    <x v="1"/>
    <n v="84.086996341357008"/>
  </r>
  <r>
    <x v="2"/>
    <n v="74.432869243610185"/>
  </r>
  <r>
    <x v="3"/>
    <n v="64.62710664171027"/>
  </r>
  <r>
    <x v="4"/>
    <n v="85.076117304270156"/>
  </r>
  <r>
    <x v="0"/>
    <n v="64.902524374774657"/>
  </r>
  <r>
    <x v="1"/>
    <n v="64.39043338294141"/>
  </r>
  <r>
    <x v="2"/>
    <n v="73.847046653172583"/>
  </r>
  <r>
    <x v="3"/>
    <n v="69.19668655616988"/>
  </r>
  <r>
    <x v="4"/>
    <n v="97.995625967159867"/>
  </r>
  <r>
    <x v="0"/>
    <n v="65.070144248311408"/>
  </r>
  <r>
    <x v="1"/>
    <n v="77.574764165619854"/>
  </r>
  <r>
    <x v="2"/>
    <n v="78.208545548550319"/>
  </r>
  <r>
    <x v="3"/>
    <n v="84.748960691358661"/>
  </r>
  <r>
    <x v="4"/>
    <n v="71.393269738182425"/>
  </r>
  <r>
    <x v="0"/>
    <n v="80.598959104536334"/>
  </r>
  <r>
    <x v="1"/>
    <n v="74.149129634024575"/>
  </r>
  <r>
    <x v="2"/>
    <n v="90"/>
  </r>
  <r>
    <x v="3"/>
    <n v="67.066576068173163"/>
  </r>
  <r>
    <x v="4"/>
    <n v="83.291233952040784"/>
  </r>
  <r>
    <x v="0"/>
    <n v="70"/>
  </r>
  <r>
    <x v="1"/>
    <n v="87.516109690186568"/>
  </r>
  <r>
    <x v="2"/>
    <n v="79.255567217915086"/>
  </r>
  <r>
    <x v="3"/>
    <n v="94.515296697936719"/>
  </r>
  <r>
    <x v="4"/>
    <n v="61.638984536402859"/>
  </r>
  <r>
    <x v="0"/>
    <n v="96.799913282738999"/>
  </r>
  <r>
    <x v="1"/>
    <n v="91.913198250113055"/>
  </r>
  <r>
    <x v="2"/>
    <n v="56.701337800477631"/>
  </r>
  <r>
    <x v="3"/>
    <n v="87.847700089769205"/>
  </r>
  <r>
    <x v="4"/>
    <n v="90"/>
  </r>
  <r>
    <x v="0"/>
    <n v="96.84084054431878"/>
  </r>
  <r>
    <x v="1"/>
    <n v="77.918462213419843"/>
  </r>
  <r>
    <x v="2"/>
    <n v="83.491504685371183"/>
  </r>
  <r>
    <x v="3"/>
    <n v="90.404085060145007"/>
  </r>
  <r>
    <x v="4"/>
    <n v="70"/>
  </r>
  <r>
    <x v="0"/>
    <n v="90.38274604070466"/>
  </r>
  <r>
    <x v="1"/>
    <n v="88.45486738398904"/>
  </r>
  <r>
    <x v="2"/>
    <n v="97.756019587977789"/>
  </r>
  <r>
    <x v="3"/>
    <n v="61.247947289375588"/>
  </r>
  <r>
    <x v="4"/>
    <n v="95.721025192760862"/>
  </r>
  <r>
    <x v="0"/>
    <n v="69.499838193296455"/>
  </r>
  <r>
    <x v="1"/>
    <n v="79.243095771817025"/>
  </r>
  <r>
    <x v="2"/>
    <n v="90.347230272600427"/>
  </r>
  <r>
    <x v="3"/>
    <n v="81.823804041123367"/>
  </r>
  <r>
    <x v="4"/>
    <n v="69.330581229296513"/>
  </r>
  <r>
    <x v="0"/>
    <n v="87.126072887331247"/>
  </r>
  <r>
    <x v="1"/>
    <n v="70.420428730431013"/>
  </r>
  <r>
    <x v="2"/>
    <n v="68.168542586208787"/>
  </r>
  <r>
    <x v="3"/>
    <n v="60.803545440721791"/>
  </r>
  <r>
    <x v="4"/>
    <n v="96.90536919340957"/>
  </r>
  <r>
    <x v="0"/>
    <n v="80.406703293265309"/>
  </r>
  <r>
    <x v="1"/>
    <n v="98.008995539275929"/>
  </r>
  <r>
    <x v="2"/>
    <n v="66.099328452837653"/>
  </r>
  <r>
    <x v="3"/>
    <n v="69.353744922482292"/>
  </r>
  <r>
    <x v="4"/>
    <n v="90"/>
  </r>
  <r>
    <x v="0"/>
    <n v="82.962337930512149"/>
  </r>
  <r>
    <x v="1"/>
    <n v="76.758322140522068"/>
  </r>
  <r>
    <x v="2"/>
    <n v="48.640577208134346"/>
  </r>
  <r>
    <x v="3"/>
    <n v="85.156135785000515"/>
  </r>
  <r>
    <x v="4"/>
    <n v="70"/>
  </r>
  <r>
    <x v="0"/>
    <n v="72.99177488865098"/>
  </r>
  <r>
    <x v="1"/>
    <n v="90.278404261043761"/>
  </r>
  <r>
    <x v="2"/>
    <n v="81.785656422725879"/>
  </r>
  <r>
    <x v="3"/>
    <n v="90"/>
  </r>
  <r>
    <x v="4"/>
    <n v="63.577436069026589"/>
  </r>
  <r>
    <x v="0"/>
    <n v="62.767394612892531"/>
  </r>
  <r>
    <x v="1"/>
    <n v="81.716989572742023"/>
  </r>
  <r>
    <x v="2"/>
    <n v="83.797606495936634"/>
  </r>
  <r>
    <x v="3"/>
    <n v="74.391055224696174"/>
  </r>
  <r>
    <x v="4"/>
    <n v="80.146110323839821"/>
  </r>
  <r>
    <x v="0"/>
    <n v="86.657523954345379"/>
  </r>
  <r>
    <x v="1"/>
    <n v="85.920014700677712"/>
  </r>
  <r>
    <x v="2"/>
    <n v="84.891558091912884"/>
  </r>
  <r>
    <x v="3"/>
    <n v="75.85180034955556"/>
  </r>
  <r>
    <x v="4"/>
    <n v="66.562488629715517"/>
  </r>
  <r>
    <x v="0"/>
    <n v="77.554277797462419"/>
  </r>
  <r>
    <x v="1"/>
    <n v="81.447415343136527"/>
  </r>
  <r>
    <x v="2"/>
    <n v="65.829106208257144"/>
  </r>
  <r>
    <x v="3"/>
    <n v="62.820440891373437"/>
  </r>
  <r>
    <x v="4"/>
    <n v="75.306939126749057"/>
  </r>
  <r>
    <x v="0"/>
    <n v="76.124984136258718"/>
  </r>
  <r>
    <x v="1"/>
    <n v="94.024817573954351"/>
  </r>
  <r>
    <x v="2"/>
    <n v="83.756150590561447"/>
  </r>
  <r>
    <x v="3"/>
    <n v="81.598584731254959"/>
  </r>
  <r>
    <x v="4"/>
    <n v="68.571312314888928"/>
  </r>
  <r>
    <x v="0"/>
    <n v="82.292313183716033"/>
  </r>
  <r>
    <x v="1"/>
    <n v="78.674616108473856"/>
  </r>
  <r>
    <x v="2"/>
    <n v="92.866985343862325"/>
  </r>
  <r>
    <x v="3"/>
    <n v="78.340229012683267"/>
  </r>
  <r>
    <x v="4"/>
    <n v="78.860312189208344"/>
  </r>
  <r>
    <x v="0"/>
    <n v="84.248875029588817"/>
  </r>
  <r>
    <x v="1"/>
    <n v="92.339251043158583"/>
  </r>
  <r>
    <x v="2"/>
    <n v="69.208572515053675"/>
  </r>
  <r>
    <x v="3"/>
    <n v="85.654510459862649"/>
  </r>
  <r>
    <x v="4"/>
    <n v="72.016910255188122"/>
  </r>
  <r>
    <x v="0"/>
    <n v="78.595080796803813"/>
  </r>
  <r>
    <x v="1"/>
    <n v="76.726864992524497"/>
  </r>
  <r>
    <x v="2"/>
    <n v="91.906797681149328"/>
  </r>
  <r>
    <x v="3"/>
    <n v="80.803044031272293"/>
  </r>
  <r>
    <x v="4"/>
    <n v="58.919822751777247"/>
  </r>
  <r>
    <x v="0"/>
    <n v="77.81593942316249"/>
  </r>
  <r>
    <x v="1"/>
    <n v="75.064172253478318"/>
  </r>
  <r>
    <x v="2"/>
    <n v="63.225382038654061"/>
  </r>
  <r>
    <x v="3"/>
    <n v="73.449165458514472"/>
  </r>
  <r>
    <x v="4"/>
    <n v="96.012359083106276"/>
  </r>
  <r>
    <x v="0"/>
    <n v="69.395701049943455"/>
  </r>
  <r>
    <x v="1"/>
    <n v="77.453255673462991"/>
  </r>
  <r>
    <x v="2"/>
    <n v="46.848918120376766"/>
  </r>
  <r>
    <x v="3"/>
    <n v="91.453050774434814"/>
  </r>
  <r>
    <x v="4"/>
    <n v="77.612940205726773"/>
  </r>
  <r>
    <x v="0"/>
    <n v="90.029884833784308"/>
  </r>
  <r>
    <x v="1"/>
    <n v="87.603671292599756"/>
  </r>
  <r>
    <x v="2"/>
    <n v="75.839880284620449"/>
  </r>
  <r>
    <x v="3"/>
    <n v="91.873783023474971"/>
  </r>
  <r>
    <x v="4"/>
    <n v="22.384602036327124"/>
  </r>
  <r>
    <x v="0"/>
    <n v="69.805564837297425"/>
  </r>
  <r>
    <x v="1"/>
    <n v="68.917852533631958"/>
  </r>
  <r>
    <x v="2"/>
    <n v="74.636431210892624"/>
  </r>
  <r>
    <x v="3"/>
    <n v="72.028324413695373"/>
  </r>
  <r>
    <x v="4"/>
    <n v="68.321837918192614"/>
  </r>
  <r>
    <x v="0"/>
    <n v="74.086374499602243"/>
  </r>
  <r>
    <x v="1"/>
    <n v="90.111170922755264"/>
  </r>
  <r>
    <x v="2"/>
    <n v="63.786187840451021"/>
  </r>
  <r>
    <x v="3"/>
    <n v="70"/>
  </r>
  <r>
    <x v="4"/>
    <n v="80.583759174332954"/>
  </r>
  <r>
    <x v="0"/>
    <n v="82.010856405831873"/>
  </r>
  <r>
    <x v="1"/>
    <n v="82.819506335072219"/>
  </r>
  <r>
    <x v="2"/>
    <n v="87.920039024611469"/>
  </r>
  <r>
    <x v="3"/>
    <n v="76.112615008314606"/>
  </r>
  <r>
    <x v="4"/>
    <n v="70.052356224623509"/>
  </r>
  <r>
    <x v="0"/>
    <n v="78.517587300739251"/>
  </r>
  <r>
    <x v="1"/>
    <n v="87.405251380987465"/>
  </r>
  <r>
    <x v="2"/>
    <n v="88.309211807500105"/>
  </r>
  <r>
    <x v="3"/>
    <n v="83.974980700149899"/>
  </r>
  <r>
    <x v="4"/>
    <n v="78.751820839970605"/>
  </r>
  <r>
    <x v="0"/>
    <n v="86.95659764460288"/>
  </r>
  <r>
    <x v="1"/>
    <n v="73.453238857910037"/>
  </r>
  <r>
    <x v="2"/>
    <n v="77.128668383084005"/>
  </r>
  <r>
    <x v="3"/>
    <n v="89.776294973562472"/>
  </r>
  <r>
    <x v="4"/>
    <n v="69.386196830309927"/>
  </r>
  <r>
    <x v="0"/>
    <n v="76.614296833286062"/>
  </r>
  <r>
    <x v="1"/>
    <n v="80.192485458683223"/>
  </r>
  <r>
    <x v="2"/>
    <n v="66.076727509498596"/>
  </r>
  <r>
    <x v="3"/>
    <n v="84.973878731107106"/>
  </r>
  <r>
    <x v="4"/>
    <n v="87.493304110539611"/>
  </r>
  <r>
    <x v="0"/>
    <n v="79.023602867964655"/>
  </r>
  <r>
    <x v="1"/>
    <n v="91.424781405366957"/>
  </r>
  <r>
    <x v="2"/>
    <n v="66.935881679528393"/>
  </r>
  <r>
    <x v="3"/>
    <n v="76.030805959890131"/>
  </r>
  <r>
    <x v="4"/>
    <n v="80.164664015755989"/>
  </r>
  <r>
    <x v="0"/>
    <n v="77.030863596592098"/>
  </r>
  <r>
    <x v="1"/>
    <n v="71.801123542245477"/>
  </r>
  <r>
    <x v="2"/>
    <n v="87.645621735719033"/>
  </r>
  <r>
    <x v="3"/>
    <n v="99.797516870312393"/>
  </r>
  <r>
    <x v="4"/>
    <n v="84.839546363655245"/>
  </r>
  <r>
    <x v="0"/>
    <n v="76.718424881692044"/>
  </r>
  <r>
    <x v="1"/>
    <n v="74.238232829957269"/>
  </r>
  <r>
    <x v="2"/>
    <n v="53.892045090906322"/>
  </r>
  <r>
    <x v="3"/>
    <n v="62.102144713280722"/>
  </r>
  <r>
    <x v="4"/>
    <n v="97.499644400231773"/>
  </r>
  <r>
    <x v="0"/>
    <n v="79.044557625893503"/>
  </r>
  <r>
    <x v="1"/>
    <n v="82.532779035391286"/>
  </r>
  <r>
    <x v="2"/>
    <n v="84.590492608258501"/>
  </r>
  <r>
    <x v="3"/>
    <n v="74.168183548026718"/>
  </r>
  <r>
    <x v="4"/>
    <n v="96.306717043335084"/>
  </r>
  <r>
    <x v="0"/>
    <n v="92.011441867798567"/>
  </r>
  <r>
    <x v="1"/>
    <n v="73.102173903025687"/>
  </r>
  <r>
    <x v="2"/>
    <n v="82.202864379796665"/>
  </r>
  <r>
    <x v="3"/>
    <n v="95.000159692135639"/>
  </r>
  <r>
    <x v="4"/>
    <n v="76.83427631680388"/>
  </r>
  <r>
    <x v="0"/>
    <n v="79.602969182888046"/>
  </r>
  <r>
    <x v="1"/>
    <n v="87.741491572232917"/>
  </r>
  <r>
    <x v="2"/>
    <n v="82.971921730932081"/>
  </r>
  <r>
    <x v="3"/>
    <n v="76.207316144136712"/>
  </r>
  <r>
    <x v="4"/>
    <n v="82.931432163677528"/>
  </r>
  <r>
    <x v="0"/>
    <n v="67.574046826921403"/>
  </r>
  <r>
    <x v="1"/>
    <n v="84.185440047876909"/>
  </r>
  <r>
    <x v="2"/>
    <n v="68.196509548288304"/>
  </r>
  <r>
    <x v="3"/>
    <n v="91.628753782133572"/>
  </r>
  <r>
    <x v="4"/>
    <n v="60.680593125725864"/>
  </r>
  <r>
    <x v="0"/>
    <n v="81.862135832197964"/>
  </r>
  <r>
    <x v="1"/>
    <n v="85.548845365410671"/>
  </r>
  <r>
    <x v="2"/>
    <n v="85.88177044846816"/>
  </r>
  <r>
    <x v="3"/>
    <n v="85.120728019392118"/>
  </r>
  <r>
    <x v="4"/>
    <n v="82.842585899998085"/>
  </r>
  <r>
    <x v="0"/>
    <n v="89.469877113588154"/>
  </r>
  <r>
    <x v="1"/>
    <n v="69.998905221000314"/>
  </r>
  <r>
    <x v="2"/>
    <n v="78.458201844186988"/>
  </r>
  <r>
    <x v="3"/>
    <n v="75.715097611537203"/>
  </r>
  <r>
    <x v="4"/>
    <n v="74.709759221223067"/>
  </r>
  <r>
    <x v="0"/>
    <n v="85.518522812053561"/>
  </r>
  <r>
    <x v="1"/>
    <n v="80.972695488599129"/>
  </r>
  <r>
    <x v="2"/>
    <n v="83.914624358003493"/>
  </r>
  <r>
    <x v="3"/>
    <n v="88.981783139461186"/>
  </r>
  <r>
    <x v="4"/>
    <n v="95.022078514448367"/>
  </r>
  <r>
    <x v="0"/>
    <n v="73.689889379311353"/>
  </r>
  <r>
    <x v="1"/>
    <n v="69.761890901718289"/>
  </r>
  <r>
    <x v="2"/>
    <n v="82.420506461930927"/>
  </r>
  <r>
    <x v="3"/>
    <n v="84.003140929853544"/>
  </r>
  <r>
    <x v="4"/>
    <n v="99.85"/>
  </r>
  <r>
    <x v="0"/>
    <n v="72.586308508180082"/>
  </r>
  <r>
    <x v="1"/>
    <n v="74.321997291990556"/>
  </r>
  <r>
    <x v="2"/>
    <n v="79.549652329733362"/>
  </r>
  <r>
    <x v="3"/>
    <n v="76.441397343005519"/>
  </r>
  <r>
    <x v="4"/>
    <n v="81.325327048107283"/>
  </r>
  <r>
    <x v="0"/>
    <n v="63.274974511004984"/>
  </r>
  <r>
    <x v="1"/>
    <n v="82.749939085333608"/>
  </r>
  <r>
    <x v="2"/>
    <n v="87.343714969465509"/>
  </r>
  <r>
    <x v="3"/>
    <n v="89.728296390676405"/>
  </r>
  <r>
    <x v="4"/>
    <n v="79.067080125314533"/>
  </r>
  <r>
    <x v="0"/>
    <n v="80.952350092120469"/>
  </r>
  <r>
    <x v="1"/>
    <n v="91.762313079088926"/>
  </r>
  <r>
    <x v="2"/>
    <n v="74.341419551346917"/>
  </r>
  <r>
    <x v="3"/>
    <n v="75.932955698663136"/>
  </r>
  <r>
    <x v="4"/>
    <n v="92.113906677768682"/>
  </r>
  <r>
    <x v="0"/>
    <n v="82.025390131166205"/>
  </r>
  <r>
    <x v="1"/>
    <n v="77.008562786504626"/>
  </r>
  <r>
    <x v="2"/>
    <n v="79.009639850555686"/>
  </r>
  <r>
    <x v="3"/>
    <n v="78.44117155589629"/>
  </r>
  <r>
    <x v="4"/>
    <n v="76.429471593728522"/>
  </r>
  <r>
    <x v="0"/>
    <n v="82.608830982353538"/>
  </r>
  <r>
    <x v="1"/>
    <n v="77.787626853096299"/>
  </r>
  <r>
    <x v="2"/>
    <n v="84.873709258390591"/>
  </r>
  <r>
    <x v="3"/>
    <n v="82.119077180395834"/>
  </r>
  <r>
    <x v="4"/>
    <n v="79.145234141906258"/>
  </r>
  <r>
    <x v="0"/>
    <n v="72.442189977737144"/>
  </r>
  <r>
    <x v="1"/>
    <n v="70.837568475399166"/>
  </r>
  <r>
    <x v="2"/>
    <n v="79.182466581260087"/>
  </r>
  <r>
    <x v="3"/>
    <n v="79.49068296700716"/>
  </r>
  <r>
    <x v="4"/>
    <n v="67.678233992483001"/>
  </r>
  <r>
    <x v="0"/>
    <n v="82.003280314966105"/>
  </r>
  <r>
    <x v="1"/>
    <n v="80.852578523335978"/>
  </r>
  <r>
    <x v="2"/>
    <n v="67.716228133649565"/>
  </r>
  <r>
    <x v="3"/>
    <n v="77.199552126403432"/>
  </r>
  <r>
    <x v="4"/>
    <n v="83.905518042301992"/>
  </r>
  <r>
    <x v="0"/>
    <n v="86.86239218339324"/>
  </r>
  <r>
    <x v="1"/>
    <n v="79.114788806764409"/>
  </r>
  <r>
    <x v="2"/>
    <n v="83.688478500407655"/>
  </r>
  <r>
    <x v="3"/>
    <n v="81.916089331643889"/>
  </r>
  <r>
    <x v="4"/>
    <n v="99.85"/>
  </r>
  <r>
    <x v="0"/>
    <n v="74.244572008028626"/>
  </r>
  <r>
    <x v="1"/>
    <n v="83.015738911926746"/>
  </r>
  <r>
    <x v="2"/>
    <n v="94.297961570264306"/>
  </r>
  <r>
    <x v="3"/>
    <n v="83.655748059827602"/>
  </r>
  <r>
    <x v="4"/>
    <n v="55.510218064300716"/>
  </r>
  <r>
    <x v="0"/>
    <n v="86.350292096612975"/>
  </r>
  <r>
    <x v="1"/>
    <n v="80.42829015001189"/>
  </r>
  <r>
    <x v="2"/>
    <n v="69.28633431205526"/>
  </r>
  <r>
    <x v="3"/>
    <n v="95.787918528076261"/>
  </r>
  <r>
    <x v="4"/>
    <n v="92.59720647794893"/>
  </r>
  <r>
    <x v="0"/>
    <n v="71.053537087282166"/>
  </r>
  <r>
    <x v="1"/>
    <n v="76.506221577874385"/>
  </r>
  <r>
    <x v="2"/>
    <n v="85.255503765511094"/>
  </r>
  <r>
    <x v="3"/>
    <n v="93.563339962274767"/>
  </r>
  <r>
    <x v="4"/>
    <n v="78.264019041016581"/>
  </r>
  <r>
    <x v="0"/>
    <n v="62.319422997534275"/>
  </r>
  <r>
    <x v="1"/>
    <n v="86.108293746365234"/>
  </r>
  <r>
    <x v="2"/>
    <n v="86.000414032314438"/>
  </r>
  <r>
    <x v="3"/>
    <n v="87.760877451801207"/>
  </r>
  <r>
    <x v="4"/>
    <n v="89.846348802966531"/>
  </r>
  <r>
    <x v="0"/>
    <n v="77.781269485130906"/>
  </r>
  <r>
    <x v="1"/>
    <n v="86.332684279186651"/>
  </r>
  <r>
    <x v="2"/>
    <n v="60.256507114972919"/>
  </r>
  <r>
    <x v="3"/>
    <n v="70.742276168020908"/>
  </r>
  <r>
    <x v="4"/>
    <n v="90.610870049276855"/>
  </r>
  <r>
    <x v="0"/>
    <n v="77.139429979142733"/>
  </r>
  <r>
    <x v="1"/>
    <n v="75.748439687304199"/>
  </r>
  <r>
    <x v="2"/>
    <n v="65.750764608383179"/>
  </r>
  <r>
    <x v="3"/>
    <n v="79.400279193650931"/>
  </r>
  <r>
    <x v="4"/>
    <n v="84.08027744924766"/>
  </r>
  <r>
    <x v="0"/>
    <n v="71.352633514907211"/>
  </r>
  <r>
    <x v="1"/>
    <n v="91.180709407199174"/>
  </r>
  <r>
    <x v="2"/>
    <n v="76.372866917226929"/>
  </r>
  <r>
    <x v="3"/>
    <n v="69.06091605022084"/>
  </r>
  <r>
    <x v="4"/>
    <n v="68.027070685348008"/>
  </r>
  <r>
    <x v="5"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457">
  <r>
    <x v="0"/>
    <s v="B"/>
    <n v="22.384602036327124"/>
    <x v="0"/>
  </r>
  <r>
    <x v="0"/>
    <s v="B"/>
    <n v="46.146606311667711"/>
    <x v="1"/>
  </r>
  <r>
    <x v="1"/>
    <s v="B"/>
    <n v="46.848918120376766"/>
    <x v="1"/>
  </r>
  <r>
    <x v="1"/>
    <s v="B"/>
    <n v="48.640577208134346"/>
    <x v="1"/>
  </r>
  <r>
    <x v="1"/>
    <s v="C"/>
    <n v="53.892045090906322"/>
    <x v="2"/>
  </r>
  <r>
    <x v="0"/>
    <s v="C"/>
    <n v="55.510218064300716"/>
    <x v="3"/>
  </r>
  <r>
    <x v="1"/>
    <s v="B"/>
    <n v="56.701337800477631"/>
    <x v="3"/>
  </r>
  <r>
    <x v="0"/>
    <s v="B"/>
    <n v="57.149809637921862"/>
    <x v="3"/>
  </r>
  <r>
    <x v="0"/>
    <s v="B"/>
    <n v="58.919822751777247"/>
    <x v="3"/>
  </r>
  <r>
    <x v="0"/>
    <s v="B"/>
    <n v="59.621406964724883"/>
    <x v="3"/>
  </r>
  <r>
    <x v="1"/>
    <s v="C"/>
    <n v="60.256507114972919"/>
    <x v="4"/>
  </r>
  <r>
    <x v="0"/>
    <s v="C"/>
    <n v="60.680593125725864"/>
    <x v="4"/>
  </r>
  <r>
    <x v="2"/>
    <s v="B"/>
    <n v="60.803545440721791"/>
    <x v="4"/>
  </r>
  <r>
    <x v="2"/>
    <s v="B"/>
    <n v="61.247947289375588"/>
    <x v="4"/>
  </r>
  <r>
    <x v="0"/>
    <s v="B"/>
    <n v="61.638984536402859"/>
    <x v="4"/>
  </r>
  <r>
    <x v="2"/>
    <s v="C"/>
    <n v="62.102144713280722"/>
    <x v="4"/>
  </r>
  <r>
    <x v="3"/>
    <s v="C"/>
    <n v="62.319422997534275"/>
    <x v="4"/>
  </r>
  <r>
    <x v="3"/>
    <s v="B"/>
    <n v="62.767394612892531"/>
    <x v="4"/>
  </r>
  <r>
    <x v="2"/>
    <s v="B"/>
    <n v="62.820440891373437"/>
    <x v="4"/>
  </r>
  <r>
    <x v="1"/>
    <s v="B"/>
    <n v="63.225382038654061"/>
    <x v="4"/>
  </r>
  <r>
    <x v="3"/>
    <s v="C"/>
    <n v="63.274974511004984"/>
    <x v="4"/>
  </r>
  <r>
    <x v="0"/>
    <s v="B"/>
    <n v="63.577436069026589"/>
    <x v="4"/>
  </r>
  <r>
    <x v="0"/>
    <s v="A"/>
    <n v="63.673478709533811"/>
    <x v="4"/>
  </r>
  <r>
    <x v="1"/>
    <s v="B"/>
    <n v="63.786187840451021"/>
    <x v="4"/>
  </r>
  <r>
    <x v="4"/>
    <s v="B"/>
    <n v="64.39043338294141"/>
    <x v="4"/>
  </r>
  <r>
    <x v="2"/>
    <s v="B"/>
    <n v="64.62710664171027"/>
    <x v="4"/>
  </r>
  <r>
    <x v="3"/>
    <s v="B"/>
    <n v="64.902524374774657"/>
    <x v="4"/>
  </r>
  <r>
    <x v="3"/>
    <s v="B"/>
    <n v="65.070144248311408"/>
    <x v="5"/>
  </r>
  <r>
    <x v="3"/>
    <s v="B"/>
    <n v="65.258682499988936"/>
    <x v="5"/>
  </r>
  <r>
    <x v="4"/>
    <s v="A"/>
    <n v="65.596150509081781"/>
    <x v="5"/>
  </r>
  <r>
    <x v="1"/>
    <s v="C"/>
    <n v="65.750764608383179"/>
    <x v="5"/>
  </r>
  <r>
    <x v="1"/>
    <s v="B"/>
    <n v="65.829106208257144"/>
    <x v="5"/>
  </r>
  <r>
    <x v="1"/>
    <s v="C"/>
    <n v="66.076727509498596"/>
    <x v="5"/>
  </r>
  <r>
    <x v="1"/>
    <s v="B"/>
    <n v="66.099328452837653"/>
    <x v="5"/>
  </r>
  <r>
    <x v="3"/>
    <s v="B"/>
    <n v="66.42128957726527"/>
    <x v="5"/>
  </r>
  <r>
    <x v="0"/>
    <s v="B"/>
    <n v="66.562488629715517"/>
    <x v="5"/>
  </r>
  <r>
    <x v="1"/>
    <s v="C"/>
    <n v="66.935881679528393"/>
    <x v="5"/>
  </r>
  <r>
    <x v="1"/>
    <s v="A"/>
    <n v="66.946022545453161"/>
    <x v="5"/>
  </r>
  <r>
    <x v="2"/>
    <s v="B"/>
    <n v="67.066576068173163"/>
    <x v="5"/>
  </r>
  <r>
    <x v="0"/>
    <s v="A"/>
    <n v="67.120395417150576"/>
    <x v="5"/>
  </r>
  <r>
    <x v="3"/>
    <s v="C"/>
    <n v="67.574046826921403"/>
    <x v="5"/>
  </r>
  <r>
    <x v="0"/>
    <s v="C"/>
    <n v="67.678233992483001"/>
    <x v="5"/>
  </r>
  <r>
    <x v="1"/>
    <s v="C"/>
    <n v="67.716228133649565"/>
    <x v="5"/>
  </r>
  <r>
    <x v="2"/>
    <s v="B"/>
    <n v="67.724822858581319"/>
    <x v="5"/>
  </r>
  <r>
    <x v="0"/>
    <s v="C"/>
    <n v="68.027070685348008"/>
    <x v="5"/>
  </r>
  <r>
    <x v="1"/>
    <s v="B"/>
    <n v="68.168542586208787"/>
    <x v="5"/>
  </r>
  <r>
    <x v="1"/>
    <s v="C"/>
    <n v="68.196509548288304"/>
    <x v="5"/>
  </r>
  <r>
    <x v="0"/>
    <s v="B"/>
    <n v="68.321837918192614"/>
    <x v="5"/>
  </r>
  <r>
    <x v="0"/>
    <s v="B"/>
    <n v="68.571312314888928"/>
    <x v="5"/>
  </r>
  <r>
    <x v="4"/>
    <s v="B"/>
    <n v="68.917852533631958"/>
    <x v="5"/>
  </r>
  <r>
    <x v="2"/>
    <s v="C"/>
    <n v="69.06091605022084"/>
    <x v="5"/>
  </r>
  <r>
    <x v="2"/>
    <s v="B"/>
    <n v="69.19668655616988"/>
    <x v="5"/>
  </r>
  <r>
    <x v="1"/>
    <s v="B"/>
    <n v="69.208572515053675"/>
    <x v="5"/>
  </r>
  <r>
    <x v="1"/>
    <s v="C"/>
    <n v="69.28633431205526"/>
    <x v="5"/>
  </r>
  <r>
    <x v="0"/>
    <s v="B"/>
    <n v="69.330581229296513"/>
    <x v="5"/>
  </r>
  <r>
    <x v="2"/>
    <s v="B"/>
    <n v="69.353744922482292"/>
    <x v="5"/>
  </r>
  <r>
    <x v="0"/>
    <s v="C"/>
    <n v="69.386196830309927"/>
    <x v="5"/>
  </r>
  <r>
    <x v="3"/>
    <s v="B"/>
    <n v="69.395701049943455"/>
    <x v="5"/>
  </r>
  <r>
    <x v="3"/>
    <s v="B"/>
    <n v="69.499838193296455"/>
    <x v="5"/>
  </r>
  <r>
    <x v="3"/>
    <s v="B"/>
    <n v="69.66043222026201"/>
    <x v="5"/>
  </r>
  <r>
    <x v="4"/>
    <s v="C"/>
    <n v="69.761890901718289"/>
    <x v="5"/>
  </r>
  <r>
    <x v="3"/>
    <s v="B"/>
    <n v="69.805564837297425"/>
    <x v="5"/>
  </r>
  <r>
    <x v="4"/>
    <s v="B"/>
    <n v="69.923207976971753"/>
    <x v="5"/>
  </r>
  <r>
    <x v="4"/>
    <s v="C"/>
    <n v="69.998905221000314"/>
    <x v="6"/>
  </r>
  <r>
    <x v="0"/>
    <s v="B"/>
    <n v="70"/>
    <x v="6"/>
  </r>
  <r>
    <x v="2"/>
    <s v="B"/>
    <n v="70"/>
    <x v="6"/>
  </r>
  <r>
    <x v="3"/>
    <s v="B"/>
    <n v="70"/>
    <x v="6"/>
  </r>
  <r>
    <x v="0"/>
    <s v="B"/>
    <n v="70"/>
    <x v="6"/>
  </r>
  <r>
    <x v="0"/>
    <s v="B"/>
    <n v="70"/>
    <x v="6"/>
  </r>
  <r>
    <x v="2"/>
    <s v="B"/>
    <n v="70"/>
    <x v="6"/>
  </r>
  <r>
    <x v="0"/>
    <s v="C"/>
    <n v="70.052356224623509"/>
    <x v="6"/>
  </r>
  <r>
    <x v="1"/>
    <s v="A"/>
    <n v="70.12825355748646"/>
    <x v="6"/>
  </r>
  <r>
    <x v="4"/>
    <s v="B"/>
    <n v="70.420428730431013"/>
    <x v="6"/>
  </r>
  <r>
    <x v="2"/>
    <s v="C"/>
    <n v="70.742276168020908"/>
    <x v="6"/>
  </r>
  <r>
    <x v="4"/>
    <s v="C"/>
    <n v="70.837568475399166"/>
    <x v="6"/>
  </r>
  <r>
    <x v="2"/>
    <s v="A"/>
    <n v="71.051072356640361"/>
    <x v="6"/>
  </r>
  <r>
    <x v="3"/>
    <s v="C"/>
    <n v="71.053537087282166"/>
    <x v="6"/>
  </r>
  <r>
    <x v="3"/>
    <s v="C"/>
    <n v="71.352633514907211"/>
    <x v="6"/>
  </r>
  <r>
    <x v="0"/>
    <s v="B"/>
    <n v="71.393269738182425"/>
    <x v="6"/>
  </r>
  <r>
    <x v="4"/>
    <s v="A"/>
    <n v="71.536651577916928"/>
    <x v="6"/>
  </r>
  <r>
    <x v="0"/>
    <s v="A"/>
    <n v="71.785489328322001"/>
    <x v="6"/>
  </r>
  <r>
    <x v="4"/>
    <s v="C"/>
    <n v="71.801123542245477"/>
    <x v="6"/>
  </r>
  <r>
    <x v="0"/>
    <s v="B"/>
    <n v="72.016910255188122"/>
    <x v="6"/>
  </r>
  <r>
    <x v="0"/>
    <s v="A"/>
    <n v="72.018047123565339"/>
    <x v="6"/>
  </r>
  <r>
    <x v="2"/>
    <s v="B"/>
    <n v="72.028324413695373"/>
    <x v="6"/>
  </r>
  <r>
    <x v="3"/>
    <s v="A"/>
    <n v="72.195216691470705"/>
    <x v="6"/>
  </r>
  <r>
    <x v="3"/>
    <s v="C"/>
    <n v="72.442189977737144"/>
    <x v="6"/>
  </r>
  <r>
    <x v="3"/>
    <s v="C"/>
    <n v="72.586308508180082"/>
    <x v="6"/>
  </r>
  <r>
    <x v="1"/>
    <s v="A"/>
    <n v="72.875382304191589"/>
    <x v="6"/>
  </r>
  <r>
    <x v="0"/>
    <s v="A"/>
    <n v="72.924131220206618"/>
    <x v="6"/>
  </r>
  <r>
    <x v="3"/>
    <s v="B"/>
    <n v="72.99177488865098"/>
    <x v="6"/>
  </r>
  <r>
    <x v="1"/>
    <s v="A"/>
    <n v="73.038363754749298"/>
    <x v="6"/>
  </r>
  <r>
    <x v="4"/>
    <s v="C"/>
    <n v="73.102173903025687"/>
    <x v="6"/>
  </r>
  <r>
    <x v="0"/>
    <s v="A"/>
    <n v="73.368237483082339"/>
    <x v="6"/>
  </r>
  <r>
    <x v="2"/>
    <s v="B"/>
    <n v="73.449165458514472"/>
    <x v="6"/>
  </r>
  <r>
    <x v="4"/>
    <s v="C"/>
    <n v="73.453238857910037"/>
    <x v="6"/>
  </r>
  <r>
    <x v="1"/>
    <s v="A"/>
    <n v="73.467940839764196"/>
    <x v="6"/>
  </r>
  <r>
    <x v="1"/>
    <s v="B"/>
    <n v="73.651806562411366"/>
    <x v="6"/>
  </r>
  <r>
    <x v="3"/>
    <s v="C"/>
    <n v="73.689889379311353"/>
    <x v="6"/>
  </r>
  <r>
    <x v="1"/>
    <s v="B"/>
    <n v="73.847046653172583"/>
    <x v="6"/>
  </r>
  <r>
    <x v="1"/>
    <s v="A"/>
    <n v="73.858114066824783"/>
    <x v="6"/>
  </r>
  <r>
    <x v="3"/>
    <s v="B"/>
    <n v="74.086374499602243"/>
    <x v="6"/>
  </r>
  <r>
    <x v="1"/>
    <s v="A"/>
    <n v="74.098254774144152"/>
    <x v="6"/>
  </r>
  <r>
    <x v="4"/>
    <s v="B"/>
    <n v="74.149129634024575"/>
    <x v="6"/>
  </r>
  <r>
    <x v="2"/>
    <s v="C"/>
    <n v="74.168183548026718"/>
    <x v="6"/>
  </r>
  <r>
    <x v="4"/>
    <s v="C"/>
    <n v="74.238232829957269"/>
    <x v="6"/>
  </r>
  <r>
    <x v="3"/>
    <s v="C"/>
    <n v="74.244572008028626"/>
    <x v="6"/>
  </r>
  <r>
    <x v="4"/>
    <s v="A"/>
    <n v="74.287452409480466"/>
    <x v="6"/>
  </r>
  <r>
    <x v="4"/>
    <s v="C"/>
    <n v="74.321997291990556"/>
    <x v="6"/>
  </r>
  <r>
    <x v="1"/>
    <s v="C"/>
    <n v="74.341419551346917"/>
    <x v="6"/>
  </r>
  <r>
    <x v="2"/>
    <s v="B"/>
    <n v="74.391055224696174"/>
    <x v="6"/>
  </r>
  <r>
    <x v="1"/>
    <s v="B"/>
    <n v="74.432869243610185"/>
    <x v="6"/>
  </r>
  <r>
    <x v="3"/>
    <s v="A"/>
    <n v="74.458926266815979"/>
    <x v="6"/>
  </r>
  <r>
    <x v="2"/>
    <s v="A"/>
    <n v="74.53045802511042"/>
    <x v="6"/>
  </r>
  <r>
    <x v="1"/>
    <s v="B"/>
    <n v="74.636431210892624"/>
    <x v="6"/>
  </r>
  <r>
    <x v="1"/>
    <s v="A"/>
    <n v="74.64316715602763"/>
    <x v="6"/>
  </r>
  <r>
    <x v="0"/>
    <s v="C"/>
    <n v="74.709759221223067"/>
    <x v="6"/>
  </r>
  <r>
    <x v="4"/>
    <s v="A"/>
    <n v="74.729955687944312"/>
    <x v="6"/>
  </r>
  <r>
    <x v="4"/>
    <s v="A"/>
    <n v="74.905351741181221"/>
    <x v="6"/>
  </r>
  <r>
    <x v="3"/>
    <s v="A"/>
    <n v="74.961603988485876"/>
    <x v="6"/>
  </r>
  <r>
    <x v="4"/>
    <s v="B"/>
    <n v="75.064172253478318"/>
    <x v="7"/>
  </r>
  <r>
    <x v="3"/>
    <s v="A"/>
    <n v="75.210214365215506"/>
    <x v="7"/>
  </r>
  <r>
    <x v="0"/>
    <s v="B"/>
    <n v="75.306939126749057"/>
    <x v="7"/>
  </r>
  <r>
    <x v="2"/>
    <s v="A"/>
    <n v="75.371138084010454"/>
    <x v="7"/>
  </r>
  <r>
    <x v="4"/>
    <s v="A"/>
    <n v="75.409746134100715"/>
    <x v="7"/>
  </r>
  <r>
    <x v="2"/>
    <s v="C"/>
    <n v="75.715097611537203"/>
    <x v="7"/>
  </r>
  <r>
    <x v="4"/>
    <s v="C"/>
    <n v="75.748439687304199"/>
    <x v="7"/>
  </r>
  <r>
    <x v="1"/>
    <s v="B"/>
    <n v="75.839880284620449"/>
    <x v="7"/>
  </r>
  <r>
    <x v="2"/>
    <s v="B"/>
    <n v="75.85180034955556"/>
    <x v="7"/>
  </r>
  <r>
    <x v="4"/>
    <s v="A"/>
    <n v="75.894359017256647"/>
    <x v="7"/>
  </r>
  <r>
    <x v="2"/>
    <s v="C"/>
    <n v="75.932955698663136"/>
    <x v="7"/>
  </r>
  <r>
    <x v="2"/>
    <s v="C"/>
    <n v="76.030805959890131"/>
    <x v="7"/>
  </r>
  <r>
    <x v="2"/>
    <s v="C"/>
    <n v="76.112615008314606"/>
    <x v="7"/>
  </r>
  <r>
    <x v="3"/>
    <s v="B"/>
    <n v="76.124984136258718"/>
    <x v="7"/>
  </r>
  <r>
    <x v="2"/>
    <s v="C"/>
    <n v="76.207316144136712"/>
    <x v="7"/>
  </r>
  <r>
    <x v="1"/>
    <s v="C"/>
    <n v="76.372866917226929"/>
    <x v="7"/>
  </r>
  <r>
    <x v="0"/>
    <s v="C"/>
    <n v="76.429471593728522"/>
    <x v="7"/>
  </r>
  <r>
    <x v="2"/>
    <s v="C"/>
    <n v="76.441397343005519"/>
    <x v="7"/>
  </r>
  <r>
    <x v="0"/>
    <s v="A"/>
    <n v="76.473172814148711"/>
    <x v="7"/>
  </r>
  <r>
    <x v="4"/>
    <s v="C"/>
    <n v="76.506221577874385"/>
    <x v="7"/>
  </r>
  <r>
    <x v="3"/>
    <s v="C"/>
    <n v="76.614296833286062"/>
    <x v="7"/>
  </r>
  <r>
    <x v="4"/>
    <s v="A"/>
    <n v="76.640622157428879"/>
    <x v="7"/>
  </r>
  <r>
    <x v="3"/>
    <s v="C"/>
    <n v="76.718424881692044"/>
    <x v="7"/>
  </r>
  <r>
    <x v="4"/>
    <s v="B"/>
    <n v="76.726864992524497"/>
    <x v="7"/>
  </r>
  <r>
    <x v="4"/>
    <s v="B"/>
    <n v="76.758322140522068"/>
    <x v="7"/>
  </r>
  <r>
    <x v="0"/>
    <s v="C"/>
    <n v="76.83427631680388"/>
    <x v="7"/>
  </r>
  <r>
    <x v="4"/>
    <s v="C"/>
    <n v="77.008562786504626"/>
    <x v="7"/>
  </r>
  <r>
    <x v="3"/>
    <s v="C"/>
    <n v="77.030863596592098"/>
    <x v="7"/>
  </r>
  <r>
    <x v="3"/>
    <s v="A"/>
    <n v="77.074564817012288"/>
    <x v="7"/>
  </r>
  <r>
    <x v="4"/>
    <s v="A"/>
    <n v="77.080459479548153"/>
    <x v="7"/>
  </r>
  <r>
    <x v="2"/>
    <s v="A"/>
    <n v="77.084091774013359"/>
    <x v="7"/>
  </r>
  <r>
    <x v="1"/>
    <s v="C"/>
    <n v="77.128668383084005"/>
    <x v="7"/>
  </r>
  <r>
    <x v="3"/>
    <s v="C"/>
    <n v="77.139429979142733"/>
    <x v="7"/>
  </r>
  <r>
    <x v="4"/>
    <s v="A"/>
    <n v="77.142828078722232"/>
    <x v="7"/>
  </r>
  <r>
    <x v="1"/>
    <s v="A"/>
    <n v="77.170709775673458"/>
    <x v="7"/>
  </r>
  <r>
    <x v="2"/>
    <s v="C"/>
    <n v="77.199552126403432"/>
    <x v="7"/>
  </r>
  <r>
    <x v="1"/>
    <s v="B"/>
    <n v="77.220476188886096"/>
    <x v="7"/>
  </r>
  <r>
    <x v="4"/>
    <s v="A"/>
    <n v="77.332645307324128"/>
    <x v="7"/>
  </r>
  <r>
    <x v="4"/>
    <s v="B"/>
    <n v="77.453255673462991"/>
    <x v="7"/>
  </r>
  <r>
    <x v="3"/>
    <s v="A"/>
    <n v="77.532086126739159"/>
    <x v="7"/>
  </r>
  <r>
    <x v="3"/>
    <s v="B"/>
    <n v="77.554277797462419"/>
    <x v="7"/>
  </r>
  <r>
    <x v="4"/>
    <s v="B"/>
    <n v="77.574764165619854"/>
    <x v="7"/>
  </r>
  <r>
    <x v="0"/>
    <s v="B"/>
    <n v="77.612940205726773"/>
    <x v="7"/>
  </r>
  <r>
    <x v="0"/>
    <s v="A"/>
    <n v="77.619647729152348"/>
    <x v="7"/>
  </r>
  <r>
    <x v="3"/>
    <s v="C"/>
    <n v="77.781269485130906"/>
    <x v="7"/>
  </r>
  <r>
    <x v="4"/>
    <s v="C"/>
    <n v="77.787626853096299"/>
    <x v="7"/>
  </r>
  <r>
    <x v="3"/>
    <s v="B"/>
    <n v="77.81593942316249"/>
    <x v="7"/>
  </r>
  <r>
    <x v="4"/>
    <s v="A"/>
    <n v="77.848317434545606"/>
    <x v="7"/>
  </r>
  <r>
    <x v="2"/>
    <s v="A"/>
    <n v="77.857548805768602"/>
    <x v="7"/>
  </r>
  <r>
    <x v="0"/>
    <s v="A"/>
    <n v="77.88951754453592"/>
    <x v="7"/>
  </r>
  <r>
    <x v="4"/>
    <s v="B"/>
    <n v="77.918462213419843"/>
    <x v="7"/>
  </r>
  <r>
    <x v="2"/>
    <s v="A"/>
    <n v="77.966477849331568"/>
    <x v="7"/>
  </r>
  <r>
    <x v="4"/>
    <s v="A"/>
    <n v="78.004227563797031"/>
    <x v="7"/>
  </r>
  <r>
    <x v="2"/>
    <s v="A"/>
    <n v="78.015402979945065"/>
    <x v="7"/>
  </r>
  <r>
    <x v="2"/>
    <s v="A"/>
    <n v="78.056307504157303"/>
    <x v="7"/>
  </r>
  <r>
    <x v="2"/>
    <s v="A"/>
    <n v="78.103658072068356"/>
    <x v="7"/>
  </r>
  <r>
    <x v="1"/>
    <s v="B"/>
    <n v="78.169255377433728"/>
    <x v="7"/>
  </r>
  <r>
    <x v="1"/>
    <s v="A"/>
    <n v="78.186433458613465"/>
    <x v="7"/>
  </r>
  <r>
    <x v="1"/>
    <s v="B"/>
    <n v="78.208545548550319"/>
    <x v="7"/>
  </r>
  <r>
    <x v="2"/>
    <s v="A"/>
    <n v="78.22069867150276"/>
    <x v="7"/>
  </r>
  <r>
    <x v="0"/>
    <s v="C"/>
    <n v="78.264019041016581"/>
    <x v="7"/>
  </r>
  <r>
    <x v="2"/>
    <s v="B"/>
    <n v="78.340229012683267"/>
    <x v="7"/>
  </r>
  <r>
    <x v="3"/>
    <s v="A"/>
    <n v="78.363432496262249"/>
    <x v="7"/>
  </r>
  <r>
    <x v="3"/>
    <s v="A"/>
    <n v="78.379161070261034"/>
    <x v="7"/>
  </r>
  <r>
    <x v="2"/>
    <s v="C"/>
    <n v="78.44117155589629"/>
    <x v="7"/>
  </r>
  <r>
    <x v="1"/>
    <s v="C"/>
    <n v="78.458201844186988"/>
    <x v="7"/>
  </r>
  <r>
    <x v="3"/>
    <s v="C"/>
    <n v="78.517587300739251"/>
    <x v="7"/>
  </r>
  <r>
    <x v="1"/>
    <s v="A"/>
    <n v="78.564334191542002"/>
    <x v="7"/>
  </r>
  <r>
    <x v="3"/>
    <s v="B"/>
    <n v="78.595080796803813"/>
    <x v="7"/>
  </r>
  <r>
    <x v="2"/>
    <s v="A"/>
    <n v="78.599776063201716"/>
    <x v="7"/>
  </r>
  <r>
    <x v="4"/>
    <s v="B"/>
    <n v="78.674616108473856"/>
    <x v="7"/>
  </r>
  <r>
    <x v="4"/>
    <s v="B"/>
    <n v="78.711655280203559"/>
    <x v="7"/>
  </r>
  <r>
    <x v="3"/>
    <s v="A"/>
    <n v="78.726627836731495"/>
    <x v="7"/>
  </r>
  <r>
    <x v="0"/>
    <s v="C"/>
    <n v="78.751820839970605"/>
    <x v="7"/>
  </r>
  <r>
    <x v="3"/>
    <s v="A"/>
    <n v="78.787382082809927"/>
    <x v="7"/>
  </r>
  <r>
    <x v="4"/>
    <s v="A"/>
    <n v="78.826734781687264"/>
    <x v="7"/>
  </r>
  <r>
    <x v="0"/>
    <s v="A"/>
    <n v="78.842679360677721"/>
    <x v="7"/>
  </r>
  <r>
    <x v="0"/>
    <s v="B"/>
    <n v="78.860312189208344"/>
    <x v="7"/>
  </r>
  <r>
    <x v="3"/>
    <s v="A"/>
    <n v="78.959231106709922"/>
    <x v="7"/>
  </r>
  <r>
    <x v="1"/>
    <s v="C"/>
    <n v="79.009639850555686"/>
    <x v="7"/>
  </r>
  <r>
    <x v="3"/>
    <s v="C"/>
    <n v="79.023602867964655"/>
    <x v="7"/>
  </r>
  <r>
    <x v="3"/>
    <s v="C"/>
    <n v="79.044557625893503"/>
    <x v="7"/>
  </r>
  <r>
    <x v="0"/>
    <s v="C"/>
    <n v="79.067080125314533"/>
    <x v="7"/>
  </r>
  <r>
    <x v="4"/>
    <s v="C"/>
    <n v="79.114788806764409"/>
    <x v="7"/>
  </r>
  <r>
    <x v="0"/>
    <s v="C"/>
    <n v="79.145234141906258"/>
    <x v="7"/>
  </r>
  <r>
    <x v="0"/>
    <s v="A"/>
    <n v="79.167880559980404"/>
    <x v="7"/>
  </r>
  <r>
    <x v="1"/>
    <s v="C"/>
    <n v="79.182466581260087"/>
    <x v="7"/>
  </r>
  <r>
    <x v="2"/>
    <s v="A"/>
    <n v="79.220585777948145"/>
    <x v="7"/>
  </r>
  <r>
    <x v="1"/>
    <s v="A"/>
    <n v="79.229100922093494"/>
    <x v="7"/>
  </r>
  <r>
    <x v="4"/>
    <s v="B"/>
    <n v="79.243095771817025"/>
    <x v="7"/>
  </r>
  <r>
    <x v="1"/>
    <s v="B"/>
    <n v="79.255567217915086"/>
    <x v="7"/>
  </r>
  <r>
    <x v="3"/>
    <s v="A"/>
    <n v="79.337308054236928"/>
    <x v="7"/>
  </r>
  <r>
    <x v="3"/>
    <s v="A"/>
    <n v="79.355827640101779"/>
    <x v="7"/>
  </r>
  <r>
    <x v="0"/>
    <s v="A"/>
    <n v="79.378053416876355"/>
    <x v="7"/>
  </r>
  <r>
    <x v="2"/>
    <s v="C"/>
    <n v="79.400279193650931"/>
    <x v="7"/>
  </r>
  <r>
    <x v="4"/>
    <s v="A"/>
    <n v="79.403235051431693"/>
    <x v="7"/>
  </r>
  <r>
    <x v="0"/>
    <s v="A"/>
    <n v="79.430156094604172"/>
    <x v="7"/>
  </r>
  <r>
    <x v="2"/>
    <s v="C"/>
    <n v="79.49068296700716"/>
    <x v="7"/>
  </r>
  <r>
    <x v="1"/>
    <s v="A"/>
    <n v="79.504819925277843"/>
    <x v="7"/>
  </r>
  <r>
    <x v="1"/>
    <s v="C"/>
    <n v="79.549652329733362"/>
    <x v="7"/>
  </r>
  <r>
    <x v="1"/>
    <s v="A"/>
    <n v="79.591233290630043"/>
    <x v="7"/>
  </r>
  <r>
    <x v="3"/>
    <s v="C"/>
    <n v="79.602969182888046"/>
    <x v="7"/>
  </r>
  <r>
    <x v="3"/>
    <s v="A"/>
    <n v="79.621547885908512"/>
    <x v="7"/>
  </r>
  <r>
    <x v="2"/>
    <s v="A"/>
    <n v="79.700139596825466"/>
    <x v="7"/>
  </r>
  <r>
    <x v="4"/>
    <s v="A"/>
    <n v="79.715078047302086"/>
    <x v="7"/>
  </r>
  <r>
    <x v="2"/>
    <s v="A"/>
    <n v="79.74534148350358"/>
    <x v="7"/>
  </r>
  <r>
    <x v="1"/>
    <s v="A"/>
    <n v="79.774826164866681"/>
    <x v="7"/>
  </r>
  <r>
    <x v="4"/>
    <s v="A"/>
    <n v="80.036527580959955"/>
    <x v="8"/>
  </r>
  <r>
    <x v="0"/>
    <s v="A"/>
    <n v="80.109776010503992"/>
    <x v="8"/>
  </r>
  <r>
    <x v="4"/>
    <s v="A"/>
    <n v="80.145939793583238"/>
    <x v="8"/>
  </r>
  <r>
    <x v="0"/>
    <s v="B"/>
    <n v="80.146110323839821"/>
    <x v="8"/>
  </r>
  <r>
    <x v="0"/>
    <s v="C"/>
    <n v="80.164664015755989"/>
    <x v="8"/>
  </r>
  <r>
    <x v="4"/>
    <s v="C"/>
    <n v="80.192485458683223"/>
    <x v="8"/>
  </r>
  <r>
    <x v="2"/>
    <s v="B"/>
    <n v="80.360910235031042"/>
    <x v="8"/>
  </r>
  <r>
    <x v="3"/>
    <s v="B"/>
    <n v="80.406703293265309"/>
    <x v="8"/>
  </r>
  <r>
    <x v="3"/>
    <s v="B"/>
    <n v="80.425848156737629"/>
    <x v="8"/>
  </r>
  <r>
    <x v="4"/>
    <s v="C"/>
    <n v="80.42829015001189"/>
    <x v="8"/>
  </r>
  <r>
    <x v="0"/>
    <s v="B"/>
    <n v="80.583759174332954"/>
    <x v="8"/>
  </r>
  <r>
    <x v="3"/>
    <s v="B"/>
    <n v="80.598959104536334"/>
    <x v="8"/>
  </r>
  <r>
    <x v="3"/>
    <s v="A"/>
    <n v="80.723707671568263"/>
    <x v="8"/>
  </r>
  <r>
    <x v="2"/>
    <s v="B"/>
    <n v="80.803044031272293"/>
    <x v="8"/>
  </r>
  <r>
    <x v="4"/>
    <s v="A"/>
    <n v="80.822808488010196"/>
    <x v="8"/>
  </r>
  <r>
    <x v="4"/>
    <s v="C"/>
    <n v="80.852578523335978"/>
    <x v="8"/>
  </r>
  <r>
    <x v="3"/>
    <s v="A"/>
    <n v="80.858494786371011"/>
    <x v="8"/>
  </r>
  <r>
    <x v="0"/>
    <s v="A"/>
    <n v="80.883551365404855"/>
    <x v="8"/>
  </r>
  <r>
    <x v="3"/>
    <s v="C"/>
    <n v="80.952350092120469"/>
    <x v="8"/>
  </r>
  <r>
    <x v="2"/>
    <s v="A"/>
    <n v="80.958044665821944"/>
    <x v="8"/>
  </r>
  <r>
    <x v="4"/>
    <s v="C"/>
    <n v="80.972695488599129"/>
    <x v="8"/>
  </r>
  <r>
    <x v="2"/>
    <s v="A"/>
    <n v="81.059538590197917"/>
    <x v="8"/>
  </r>
  <r>
    <x v="1"/>
    <s v="A"/>
    <n v="81.101432189898333"/>
    <x v="8"/>
  </r>
  <r>
    <x v="3"/>
    <s v="A"/>
    <n v="81.114761971621192"/>
    <x v="8"/>
  </r>
  <r>
    <x v="1"/>
    <s v="A"/>
    <n v="81.210253230965463"/>
    <x v="8"/>
  </r>
  <r>
    <x v="4"/>
    <s v="A"/>
    <n v="81.269029326067539"/>
    <x v="8"/>
  </r>
  <r>
    <x v="0"/>
    <s v="C"/>
    <n v="81.325327048107283"/>
    <x v="8"/>
  </r>
  <r>
    <x v="4"/>
    <s v="B"/>
    <n v="81.447415343136527"/>
    <x v="8"/>
  </r>
  <r>
    <x v="1"/>
    <s v="A"/>
    <n v="81.485960865466041"/>
    <x v="8"/>
  </r>
  <r>
    <x v="2"/>
    <s v="B"/>
    <n v="81.598584731254959"/>
    <x v="8"/>
  </r>
  <r>
    <x v="4"/>
    <s v="B"/>
    <n v="81.716989572742023"/>
    <x v="8"/>
  </r>
  <r>
    <x v="1"/>
    <s v="B"/>
    <n v="81.785656422725879"/>
    <x v="8"/>
  </r>
  <r>
    <x v="2"/>
    <s v="B"/>
    <n v="81.823804041123367"/>
    <x v="8"/>
  </r>
  <r>
    <x v="2"/>
    <s v="A"/>
    <n v="81.827874029913801"/>
    <x v="8"/>
  </r>
  <r>
    <x v="1"/>
    <s v="A"/>
    <n v="81.844239250203827"/>
    <x v="8"/>
  </r>
  <r>
    <x v="3"/>
    <s v="C"/>
    <n v="81.862135832197964"/>
    <x v="8"/>
  </r>
  <r>
    <x v="0"/>
    <s v="A"/>
    <n v="81.89505726666539"/>
    <x v="8"/>
  </r>
  <r>
    <x v="2"/>
    <s v="C"/>
    <n v="81.916089331643889"/>
    <x v="8"/>
  </r>
  <r>
    <x v="0"/>
    <s v="A"/>
    <n v="81.954288109118352"/>
    <x v="8"/>
  </r>
  <r>
    <x v="1"/>
    <s v="A"/>
    <n v="81.957312179001747"/>
    <x v="8"/>
  </r>
  <r>
    <x v="2"/>
    <s v="A"/>
    <n v="81.98749035007495"/>
    <x v="8"/>
  </r>
  <r>
    <x v="2"/>
    <s v="A"/>
    <n v="82.001570464926772"/>
    <x v="8"/>
  </r>
  <r>
    <x v="3"/>
    <s v="C"/>
    <n v="82.003280314966105"/>
    <x v="8"/>
  </r>
  <r>
    <x v="3"/>
    <s v="C"/>
    <n v="82.010856405831873"/>
    <x v="8"/>
  </r>
  <r>
    <x v="3"/>
    <s v="C"/>
    <n v="82.025390131166205"/>
    <x v="8"/>
  </r>
  <r>
    <x v="3"/>
    <s v="A"/>
    <n v="82.043498170678504"/>
    <x v="8"/>
  </r>
  <r>
    <x v="2"/>
    <s v="C"/>
    <n v="82.119077180395834"/>
    <x v="8"/>
  </r>
  <r>
    <x v="1"/>
    <s v="C"/>
    <n v="82.202864379796665"/>
    <x v="8"/>
  </r>
  <r>
    <x v="4"/>
    <s v="B"/>
    <n v="82.229523943242384"/>
    <x v="8"/>
  </r>
  <r>
    <x v="3"/>
    <s v="B"/>
    <n v="82.292313183716033"/>
    <x v="8"/>
  </r>
  <r>
    <x v="1"/>
    <s v="A"/>
    <n v="82.29524630412925"/>
    <x v="8"/>
  </r>
  <r>
    <x v="1"/>
    <s v="C"/>
    <n v="82.420506461930927"/>
    <x v="8"/>
  </r>
  <r>
    <x v="1"/>
    <s v="A"/>
    <n v="82.436854629195295"/>
    <x v="8"/>
  </r>
  <r>
    <x v="2"/>
    <s v="A"/>
    <n v="82.486939365553553"/>
    <x v="8"/>
  </r>
  <r>
    <x v="4"/>
    <s v="C"/>
    <n v="82.532779035391286"/>
    <x v="8"/>
  </r>
  <r>
    <x v="2"/>
    <s v="A"/>
    <n v="82.560364009696059"/>
    <x v="8"/>
  </r>
  <r>
    <x v="0"/>
    <s v="A"/>
    <n v="82.603678694867995"/>
    <x v="8"/>
  </r>
  <r>
    <x v="3"/>
    <s v="C"/>
    <n v="82.608830982353538"/>
    <x v="8"/>
  </r>
  <r>
    <x v="1"/>
    <s v="A"/>
    <n v="82.627751882755547"/>
    <x v="8"/>
  </r>
  <r>
    <x v="0"/>
    <s v="A"/>
    <n v="82.720184966165107"/>
    <x v="8"/>
  </r>
  <r>
    <x v="4"/>
    <s v="C"/>
    <n v="82.749939085333608"/>
    <x v="8"/>
  </r>
  <r>
    <x v="4"/>
    <s v="C"/>
    <n v="82.819506335072219"/>
    <x v="8"/>
  </r>
  <r>
    <x v="0"/>
    <s v="C"/>
    <n v="82.842585899998085"/>
    <x v="8"/>
  </r>
  <r>
    <x v="0"/>
    <s v="C"/>
    <n v="82.931432163677528"/>
    <x v="8"/>
  </r>
  <r>
    <x v="1"/>
    <s v="A"/>
    <n v="82.94088522423408"/>
    <x v="8"/>
  </r>
  <r>
    <x v="3"/>
    <s v="A"/>
    <n v="82.960007350338856"/>
    <x v="8"/>
  </r>
  <r>
    <x v="3"/>
    <s v="B"/>
    <n v="82.962337930512149"/>
    <x v="8"/>
  </r>
  <r>
    <x v="1"/>
    <s v="C"/>
    <n v="82.971921730932081"/>
    <x v="8"/>
  </r>
  <r>
    <x v="1"/>
    <s v="A"/>
    <n v="83.000207016157219"/>
    <x v="8"/>
  </r>
  <r>
    <x v="4"/>
    <s v="C"/>
    <n v="83.015738911926746"/>
    <x v="8"/>
  </r>
  <r>
    <x v="0"/>
    <s v="A"/>
    <n v="83.22636424243683"/>
    <x v="8"/>
  </r>
  <r>
    <x v="0"/>
    <s v="B"/>
    <n v="83.291233952040784"/>
    <x v="8"/>
  </r>
  <r>
    <x v="1"/>
    <s v="B"/>
    <n v="83.491504685371183"/>
    <x v="8"/>
  </r>
  <r>
    <x v="2"/>
    <s v="C"/>
    <n v="83.655748059827602"/>
    <x v="8"/>
  </r>
  <r>
    <x v="1"/>
    <s v="A"/>
    <n v="83.671857484732755"/>
    <x v="8"/>
  </r>
  <r>
    <x v="1"/>
    <s v="C"/>
    <n v="83.688478500407655"/>
    <x v="8"/>
  </r>
  <r>
    <x v="1"/>
    <s v="B"/>
    <n v="83.756150590561447"/>
    <x v="8"/>
  </r>
  <r>
    <x v="3"/>
    <s v="A"/>
    <n v="83.758054845093284"/>
    <x v="8"/>
  </r>
  <r>
    <x v="1"/>
    <s v="B"/>
    <n v="83.770355760934763"/>
    <x v="8"/>
  </r>
  <r>
    <x v="1"/>
    <s v="B"/>
    <n v="83.797606495936634"/>
    <x v="8"/>
  </r>
  <r>
    <x v="3"/>
    <s v="A"/>
    <n v="83.801835646299878"/>
    <x v="8"/>
  </r>
  <r>
    <x v="1"/>
    <s v="A"/>
    <n v="83.822810867859516"/>
    <x v="8"/>
  </r>
  <r>
    <x v="2"/>
    <s v="A"/>
    <n v="83.880438725900603"/>
    <x v="8"/>
  </r>
  <r>
    <x v="0"/>
    <s v="C"/>
    <n v="83.905518042301992"/>
    <x v="8"/>
  </r>
  <r>
    <x v="1"/>
    <s v="C"/>
    <n v="83.914624358003493"/>
    <x v="8"/>
  </r>
  <r>
    <x v="4"/>
    <s v="A"/>
    <n v="83.926095359929604"/>
    <x v="8"/>
  </r>
  <r>
    <x v="4"/>
    <s v="A"/>
    <n v="83.930256298190216"/>
    <x v="8"/>
  </r>
  <r>
    <x v="1"/>
    <s v="A"/>
    <n v="83.960019512305735"/>
    <x v="8"/>
  </r>
  <r>
    <x v="2"/>
    <s v="C"/>
    <n v="83.974980700149899"/>
    <x v="8"/>
  </r>
  <r>
    <x v="4"/>
    <s v="A"/>
    <n v="84.003089770776569"/>
    <x v="8"/>
  </r>
  <r>
    <x v="2"/>
    <s v="C"/>
    <n v="84.003140929853544"/>
    <x v="8"/>
  </r>
  <r>
    <x v="0"/>
    <s v="C"/>
    <n v="84.08027744924766"/>
    <x v="8"/>
  </r>
  <r>
    <x v="4"/>
    <s v="B"/>
    <n v="84.086996341357008"/>
    <x v="8"/>
  </r>
  <r>
    <x v="1"/>
    <s v="A"/>
    <n v="84.154605903750053"/>
    <x v="8"/>
  </r>
  <r>
    <x v="4"/>
    <s v="C"/>
    <n v="84.185440047876909"/>
    <x v="8"/>
  </r>
  <r>
    <x v="4"/>
    <s v="A"/>
    <n v="84.226342298352392"/>
    <x v="8"/>
  </r>
  <r>
    <x v="3"/>
    <s v="A"/>
    <n v="84.22743369199452"/>
    <x v="8"/>
  </r>
  <r>
    <x v="3"/>
    <s v="B"/>
    <n v="84.248875029588817"/>
    <x v="8"/>
  </r>
  <r>
    <x v="2"/>
    <s v="A"/>
    <n v="84.490891569730593"/>
    <x v="8"/>
  </r>
  <r>
    <x v="4"/>
    <s v="A"/>
    <n v="84.498906491789967"/>
    <x v="8"/>
  </r>
  <r>
    <x v="1"/>
    <s v="C"/>
    <n v="84.590492608258501"/>
    <x v="8"/>
  </r>
  <r>
    <x v="3"/>
    <s v="A"/>
    <n v="84.643561624106951"/>
    <x v="8"/>
  </r>
  <r>
    <x v="2"/>
    <s v="B"/>
    <n v="84.748960691358661"/>
    <x v="8"/>
  </r>
  <r>
    <x v="0"/>
    <s v="C"/>
    <n v="84.839546363655245"/>
    <x v="8"/>
  </r>
  <r>
    <x v="2"/>
    <s v="A"/>
    <n v="84.864148195338203"/>
    <x v="8"/>
  </r>
  <r>
    <x v="1"/>
    <s v="C"/>
    <n v="84.873709258390591"/>
    <x v="8"/>
  </r>
  <r>
    <x v="2"/>
    <s v="A"/>
    <n v="84.888147486781236"/>
    <x v="8"/>
  </r>
  <r>
    <x v="1"/>
    <s v="B"/>
    <n v="84.891558091912884"/>
    <x v="8"/>
  </r>
  <r>
    <x v="2"/>
    <s v="C"/>
    <n v="84.973878731107106"/>
    <x v="8"/>
  </r>
  <r>
    <x v="0"/>
    <s v="A"/>
    <n v="84.995536073693074"/>
    <x v="8"/>
  </r>
  <r>
    <x v="3"/>
    <s v="A"/>
    <n v="85.055585461377632"/>
    <x v="9"/>
  </r>
  <r>
    <x v="0"/>
    <s v="B"/>
    <n v="85.076117304270156"/>
    <x v="9"/>
  </r>
  <r>
    <x v="2"/>
    <s v="C"/>
    <n v="85.120728019392118"/>
    <x v="9"/>
  </r>
  <r>
    <x v="3"/>
    <s v="A"/>
    <n v="85.13920213052188"/>
    <x v="9"/>
  </r>
  <r>
    <x v="2"/>
    <s v="B"/>
    <n v="85.156135785000515"/>
    <x v="9"/>
  </r>
  <r>
    <x v="1"/>
    <s v="C"/>
    <n v="85.255503765511094"/>
    <x v="9"/>
  </r>
  <r>
    <x v="2"/>
    <s v="B"/>
    <n v="85.286574378260411"/>
    <x v="9"/>
  </r>
  <r>
    <x v="3"/>
    <s v="C"/>
    <n v="85.518522812053561"/>
    <x v="9"/>
  </r>
  <r>
    <x v="4"/>
    <s v="C"/>
    <n v="85.548845365410671"/>
    <x v="9"/>
  </r>
  <r>
    <x v="2"/>
    <s v="B"/>
    <n v="85.654510459862649"/>
    <x v="9"/>
  </r>
  <r>
    <x v="2"/>
    <s v="A"/>
    <n v="85.814376891066786"/>
    <x v="9"/>
  </r>
  <r>
    <x v="1"/>
    <s v="C"/>
    <n v="85.88177044846816"/>
    <x v="9"/>
  </r>
  <r>
    <x v="4"/>
    <s v="B"/>
    <n v="85.920014700677712"/>
    <x v="9"/>
  </r>
  <r>
    <x v="3"/>
    <s v="A"/>
    <n v="85.956599125056528"/>
    <x v="9"/>
  </r>
  <r>
    <x v="1"/>
    <s v="C"/>
    <n v="86.000414032314438"/>
    <x v="9"/>
  </r>
  <r>
    <x v="4"/>
    <s v="C"/>
    <n v="86.108293746365234"/>
    <x v="9"/>
  </r>
  <r>
    <x v="3"/>
    <s v="A"/>
    <n v="86.169625521579292"/>
    <x v="9"/>
  </r>
  <r>
    <x v="3"/>
    <s v="A"/>
    <n v="86.181926437420771"/>
    <x v="9"/>
  </r>
  <r>
    <x v="4"/>
    <s v="C"/>
    <n v="86.332684279186651"/>
    <x v="9"/>
  </r>
  <r>
    <x v="3"/>
    <s v="C"/>
    <n v="86.350292096612975"/>
    <x v="9"/>
  </r>
  <r>
    <x v="4"/>
    <s v="A"/>
    <n v="86.511470473924419"/>
    <x v="9"/>
  </r>
  <r>
    <x v="0"/>
    <s v="A"/>
    <n v="86.564232535311021"/>
    <x v="9"/>
  </r>
  <r>
    <x v="4"/>
    <s v="A"/>
    <n v="86.601840141229331"/>
    <x v="9"/>
  </r>
  <r>
    <x v="3"/>
    <s v="B"/>
    <n v="86.657523954345379"/>
    <x v="9"/>
  </r>
  <r>
    <x v="2"/>
    <s v="A"/>
    <n v="86.781669981137384"/>
    <x v="9"/>
  </r>
  <r>
    <x v="3"/>
    <s v="C"/>
    <n v="86.86239218339324"/>
    <x v="9"/>
  </r>
  <r>
    <x v="3"/>
    <s v="C"/>
    <n v="86.95659764460288"/>
    <x v="9"/>
  </r>
  <r>
    <x v="4"/>
    <s v="A"/>
    <n v="86.962636689422652"/>
    <x v="9"/>
  </r>
  <r>
    <x v="3"/>
    <s v="A"/>
    <n v="87.012408786977176"/>
    <x v="9"/>
  </r>
  <r>
    <x v="0"/>
    <s v="A"/>
    <n v="87.07391336618457"/>
    <x v="9"/>
  </r>
  <r>
    <x v="3"/>
    <s v="B"/>
    <n v="87.126072887331247"/>
    <x v="9"/>
  </r>
  <r>
    <x v="1"/>
    <s v="A"/>
    <n v="87.148980785132153"/>
    <x v="9"/>
  </r>
  <r>
    <x v="1"/>
    <s v="C"/>
    <n v="87.343714969465509"/>
    <x v="9"/>
  </r>
  <r>
    <x v="4"/>
    <s v="C"/>
    <n v="87.405251380987465"/>
    <x v="9"/>
  </r>
  <r>
    <x v="4"/>
    <s v="A"/>
    <n v="87.44632870919304"/>
    <x v="9"/>
  </r>
  <r>
    <x v="0"/>
    <s v="C"/>
    <n v="87.493304110539611"/>
    <x v="9"/>
  </r>
  <r>
    <x v="2"/>
    <s v="A"/>
    <n v="87.50007984606782"/>
    <x v="9"/>
  </r>
  <r>
    <x v="4"/>
    <s v="B"/>
    <n v="87.516109690186568"/>
    <x v="9"/>
  </r>
  <r>
    <x v="4"/>
    <s v="B"/>
    <n v="87.603671292599756"/>
    <x v="9"/>
  </r>
  <r>
    <x v="1"/>
    <s v="C"/>
    <n v="87.645621735719033"/>
    <x v="9"/>
  </r>
  <r>
    <x v="4"/>
    <s v="C"/>
    <n v="87.741491572232917"/>
    <x v="9"/>
  </r>
  <r>
    <x v="2"/>
    <s v="C"/>
    <n v="87.760877451801207"/>
    <x v="9"/>
  </r>
  <r>
    <x v="2"/>
    <s v="B"/>
    <n v="87.847700089769205"/>
    <x v="9"/>
  </r>
  <r>
    <x v="2"/>
    <s v="A"/>
    <n v="87.893959264038131"/>
    <x v="9"/>
  </r>
  <r>
    <x v="1"/>
    <s v="C"/>
    <n v="87.920039024611469"/>
    <x v="9"/>
  </r>
  <r>
    <x v="0"/>
    <s v="A"/>
    <n v="88.075937785179121"/>
    <x v="9"/>
  </r>
  <r>
    <x v="1"/>
    <s v="C"/>
    <n v="88.309211807500105"/>
    <x v="9"/>
  </r>
  <r>
    <x v="0"/>
    <s v="A"/>
    <n v="88.398137651965953"/>
    <x v="9"/>
  </r>
  <r>
    <x v="4"/>
    <s v="B"/>
    <n v="88.45486738398904"/>
    <x v="9"/>
  </r>
  <r>
    <x v="2"/>
    <s v="C"/>
    <n v="88.981783139461186"/>
    <x v="9"/>
  </r>
  <r>
    <x v="3"/>
    <s v="A"/>
    <n v="89.004497769637965"/>
    <x v="9"/>
  </r>
  <r>
    <x v="4"/>
    <s v="B"/>
    <n v="89.287123248213902"/>
    <x v="9"/>
  </r>
  <r>
    <x v="3"/>
    <s v="C"/>
    <n v="89.469877113588154"/>
    <x v="9"/>
  </r>
  <r>
    <x v="2"/>
    <s v="C"/>
    <n v="89.728296390676405"/>
    <x v="9"/>
  </r>
  <r>
    <x v="2"/>
    <s v="C"/>
    <n v="89.776294973562472"/>
    <x v="9"/>
  </r>
  <r>
    <x v="0"/>
    <s v="C"/>
    <n v="89.846348802966531"/>
    <x v="9"/>
  </r>
  <r>
    <x v="2"/>
    <s v="A"/>
    <n v="89.898758435156196"/>
    <x v="9"/>
  </r>
  <r>
    <x v="3"/>
    <s v="B"/>
    <n v="90"/>
    <x v="9"/>
  </r>
  <r>
    <x v="3"/>
    <s v="B"/>
    <n v="90"/>
    <x v="9"/>
  </r>
  <r>
    <x v="1"/>
    <s v="B"/>
    <n v="90"/>
    <x v="9"/>
  </r>
  <r>
    <x v="0"/>
    <s v="B"/>
    <n v="90"/>
    <x v="9"/>
  </r>
  <r>
    <x v="0"/>
    <s v="B"/>
    <n v="90"/>
    <x v="9"/>
  </r>
  <r>
    <x v="2"/>
    <s v="B"/>
    <n v="90"/>
    <x v="9"/>
  </r>
  <r>
    <x v="0"/>
    <s v="A"/>
    <n v="90.014719009632245"/>
    <x v="10"/>
  </r>
  <r>
    <x v="3"/>
    <s v="B"/>
    <n v="90.029884833784308"/>
    <x v="10"/>
  </r>
  <r>
    <x v="4"/>
    <s v="B"/>
    <n v="90.111170922755264"/>
    <x v="10"/>
  </r>
  <r>
    <x v="4"/>
    <s v="B"/>
    <n v="90.278404261043761"/>
    <x v="10"/>
  </r>
  <r>
    <x v="1"/>
    <s v="B"/>
    <n v="90.347230272600427"/>
    <x v="10"/>
  </r>
  <r>
    <x v="3"/>
    <s v="B"/>
    <n v="90.38274604070466"/>
    <x v="10"/>
  </r>
  <r>
    <x v="2"/>
    <s v="B"/>
    <n v="90.404085060145007"/>
    <x v="10"/>
  </r>
  <r>
    <x v="0"/>
    <s v="C"/>
    <n v="90.610870049276855"/>
    <x v="10"/>
  </r>
  <r>
    <x v="0"/>
    <s v="A"/>
    <n v="90.871144695556723"/>
    <x v="10"/>
  </r>
  <r>
    <x v="4"/>
    <s v="C"/>
    <n v="91.180709407199174"/>
    <x v="10"/>
  </r>
  <r>
    <x v="4"/>
    <s v="C"/>
    <n v="91.424781405366957"/>
    <x v="10"/>
  </r>
  <r>
    <x v="2"/>
    <s v="B"/>
    <n v="91.453050774434814"/>
    <x v="10"/>
  </r>
  <r>
    <x v="2"/>
    <s v="C"/>
    <n v="91.628753782133572"/>
    <x v="10"/>
  </r>
  <r>
    <x v="0"/>
    <s v="A"/>
    <n v="91.666429600154515"/>
    <x v="10"/>
  </r>
  <r>
    <x v="4"/>
    <s v="C"/>
    <n v="91.762313079088926"/>
    <x v="10"/>
  </r>
  <r>
    <x v="2"/>
    <s v="B"/>
    <n v="91.873783023474971"/>
    <x v="10"/>
  </r>
  <r>
    <x v="1"/>
    <s v="B"/>
    <n v="91.906797681149328"/>
    <x v="10"/>
  </r>
  <r>
    <x v="4"/>
    <s v="B"/>
    <n v="91.913198250113055"/>
    <x v="10"/>
  </r>
  <r>
    <x v="3"/>
    <s v="C"/>
    <n v="92.011441867798567"/>
    <x v="10"/>
  </r>
  <r>
    <x v="0"/>
    <s v="C"/>
    <n v="92.113906677768682"/>
    <x v="10"/>
  </r>
  <r>
    <x v="4"/>
    <s v="B"/>
    <n v="92.339251043158583"/>
    <x v="10"/>
  </r>
  <r>
    <x v="4"/>
    <s v="B"/>
    <n v="92.363852874841541"/>
    <x v="10"/>
  </r>
  <r>
    <x v="0"/>
    <s v="C"/>
    <n v="92.59720647794893"/>
    <x v="10"/>
  </r>
  <r>
    <x v="1"/>
    <s v="B"/>
    <n v="92.866985343862325"/>
    <x v="10"/>
  </r>
  <r>
    <x v="1"/>
    <s v="B"/>
    <n v="93.0436205836304"/>
    <x v="10"/>
  </r>
  <r>
    <x v="2"/>
    <s v="C"/>
    <n v="93.563339962274767"/>
    <x v="10"/>
  </r>
  <r>
    <x v="2"/>
    <s v="B"/>
    <n v="93.884846339351498"/>
    <x v="10"/>
  </r>
  <r>
    <x v="0"/>
    <s v="A"/>
    <n v="93.909175322623923"/>
    <x v="10"/>
  </r>
  <r>
    <x v="4"/>
    <s v="B"/>
    <n v="94.024817573954351"/>
    <x v="10"/>
  </r>
  <r>
    <x v="1"/>
    <s v="C"/>
    <n v="94.297961570264306"/>
    <x v="10"/>
  </r>
  <r>
    <x v="2"/>
    <s v="B"/>
    <n v="94.515296697936719"/>
    <x v="10"/>
  </r>
  <r>
    <x v="2"/>
    <s v="C"/>
    <n v="95.000159692135639"/>
    <x v="10"/>
  </r>
  <r>
    <x v="0"/>
    <s v="C"/>
    <n v="95.022078514448367"/>
    <x v="11"/>
  </r>
  <r>
    <x v="4"/>
    <s v="A"/>
    <n v="95.152909327298403"/>
    <x v="11"/>
  </r>
  <r>
    <x v="0"/>
    <s v="A"/>
    <n v="95.203568182187155"/>
    <x v="11"/>
  </r>
  <r>
    <x v="0"/>
    <s v="B"/>
    <n v="95.704381439718418"/>
    <x v="11"/>
  </r>
  <r>
    <x v="0"/>
    <s v="B"/>
    <n v="95.721025192760862"/>
    <x v="11"/>
  </r>
  <r>
    <x v="2"/>
    <s v="C"/>
    <n v="95.787918528076261"/>
    <x v="11"/>
  </r>
  <r>
    <x v="0"/>
    <s v="B"/>
    <n v="96.012359083106276"/>
    <x v="11"/>
  </r>
  <r>
    <x v="0"/>
    <s v="C"/>
    <n v="96.306717043335084"/>
    <x v="11"/>
  </r>
  <r>
    <x v="3"/>
    <s v="B"/>
    <n v="96.799913282738999"/>
    <x v="11"/>
  </r>
  <r>
    <x v="3"/>
    <s v="B"/>
    <n v="96.84084054431878"/>
    <x v="11"/>
  </r>
  <r>
    <x v="0"/>
    <s v="B"/>
    <n v="96.90536919340957"/>
    <x v="11"/>
  </r>
  <r>
    <x v="0"/>
    <s v="C"/>
    <n v="97.499644400231773"/>
    <x v="11"/>
  </r>
  <r>
    <x v="1"/>
    <s v="B"/>
    <n v="97.756019587977789"/>
    <x v="11"/>
  </r>
  <r>
    <x v="0"/>
    <s v="B"/>
    <n v="97.995625967159867"/>
    <x v="11"/>
  </r>
  <r>
    <x v="4"/>
    <s v="B"/>
    <n v="98.008995539275929"/>
    <x v="11"/>
  </r>
  <r>
    <x v="2"/>
    <s v="C"/>
    <n v="99.797516870312393"/>
    <x v="11"/>
  </r>
  <r>
    <x v="0"/>
    <s v="C"/>
    <n v="99.85"/>
    <x v="11"/>
  </r>
  <r>
    <x v="0"/>
    <s v="C"/>
    <n v="99.85"/>
    <x v="11"/>
  </r>
  <r>
    <x v="5"/>
    <m/>
    <m/>
    <x v="12"/>
  </r>
  <r>
    <x v="5"/>
    <m/>
    <m/>
    <x v="12"/>
  </r>
  <r>
    <x v="5"/>
    <m/>
    <m/>
    <x v="12"/>
  </r>
  <r>
    <x v="5"/>
    <m/>
    <m/>
    <x v="12"/>
  </r>
  <r>
    <x v="5"/>
    <m/>
    <m/>
    <x v="12"/>
  </r>
  <r>
    <x v="5"/>
    <m/>
    <m/>
    <x v="12"/>
  </r>
  <r>
    <x v="5"/>
    <m/>
    <m/>
    <x v="12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457">
  <r>
    <x v="0"/>
    <s v="B"/>
    <n v="22.384602036327124"/>
    <n v="1"/>
    <x v="0"/>
  </r>
  <r>
    <x v="0"/>
    <s v="B"/>
    <n v="46.146606311667711"/>
    <n v="6"/>
    <x v="0"/>
  </r>
  <r>
    <x v="1"/>
    <s v="B"/>
    <n v="46.848918120376766"/>
    <n v="6"/>
    <x v="0"/>
  </r>
  <r>
    <x v="1"/>
    <s v="B"/>
    <n v="48.640577208134346"/>
    <n v="6"/>
    <x v="0"/>
  </r>
  <r>
    <x v="1"/>
    <s v="C"/>
    <n v="53.892045090906322"/>
    <n v="7"/>
    <x v="0"/>
  </r>
  <r>
    <x v="0"/>
    <s v="C"/>
    <n v="55.510218064300716"/>
    <n v="8"/>
    <x v="0"/>
  </r>
  <r>
    <x v="1"/>
    <s v="B"/>
    <n v="56.701337800477631"/>
    <n v="8"/>
    <x v="0"/>
  </r>
  <r>
    <x v="0"/>
    <s v="B"/>
    <n v="57.149809637921862"/>
    <n v="8"/>
    <x v="0"/>
  </r>
  <r>
    <x v="0"/>
    <s v="B"/>
    <n v="58.919822751777247"/>
    <n v="8"/>
    <x v="0"/>
  </r>
  <r>
    <x v="0"/>
    <s v="B"/>
    <n v="59.621406964724883"/>
    <n v="8"/>
    <x v="0"/>
  </r>
  <r>
    <x v="1"/>
    <s v="C"/>
    <n v="60.256507114972919"/>
    <n v="9"/>
    <x v="0"/>
  </r>
  <r>
    <x v="0"/>
    <s v="C"/>
    <n v="60.680593125725864"/>
    <n v="9"/>
    <x v="0"/>
  </r>
  <r>
    <x v="2"/>
    <s v="B"/>
    <n v="60.803545440721791"/>
    <n v="9"/>
    <x v="0"/>
  </r>
  <r>
    <x v="2"/>
    <s v="B"/>
    <n v="61.247947289375588"/>
    <n v="9"/>
    <x v="0"/>
  </r>
  <r>
    <x v="0"/>
    <s v="B"/>
    <n v="61.638984536402859"/>
    <n v="9"/>
    <x v="0"/>
  </r>
  <r>
    <x v="2"/>
    <s v="C"/>
    <n v="62.102144713280722"/>
    <n v="9"/>
    <x v="0"/>
  </r>
  <r>
    <x v="3"/>
    <s v="C"/>
    <n v="62.319422997534275"/>
    <n v="9"/>
    <x v="0"/>
  </r>
  <r>
    <x v="3"/>
    <s v="B"/>
    <n v="62.767394612892531"/>
    <n v="9"/>
    <x v="0"/>
  </r>
  <r>
    <x v="2"/>
    <s v="B"/>
    <n v="62.820440891373437"/>
    <n v="9"/>
    <x v="0"/>
  </r>
  <r>
    <x v="1"/>
    <s v="B"/>
    <n v="63.225382038654061"/>
    <n v="9"/>
    <x v="0"/>
  </r>
  <r>
    <x v="3"/>
    <s v="C"/>
    <n v="63.274974511004984"/>
    <n v="9"/>
    <x v="0"/>
  </r>
  <r>
    <x v="0"/>
    <s v="B"/>
    <n v="63.577436069026589"/>
    <n v="9"/>
    <x v="0"/>
  </r>
  <r>
    <x v="0"/>
    <s v="A"/>
    <n v="63.673478709533811"/>
    <n v="9"/>
    <x v="0"/>
  </r>
  <r>
    <x v="1"/>
    <s v="B"/>
    <n v="63.786187840451021"/>
    <n v="9"/>
    <x v="0"/>
  </r>
  <r>
    <x v="4"/>
    <s v="B"/>
    <n v="64.39043338294141"/>
    <n v="9"/>
    <x v="0"/>
  </r>
  <r>
    <x v="2"/>
    <s v="B"/>
    <n v="64.62710664171027"/>
    <n v="9"/>
    <x v="0"/>
  </r>
  <r>
    <x v="3"/>
    <s v="B"/>
    <n v="64.902524374774657"/>
    <n v="9"/>
    <x v="0"/>
  </r>
  <r>
    <x v="3"/>
    <s v="B"/>
    <n v="65.070144248311408"/>
    <n v="10"/>
    <x v="1"/>
  </r>
  <r>
    <x v="3"/>
    <s v="B"/>
    <n v="65.258682499988936"/>
    <n v="10"/>
    <x v="1"/>
  </r>
  <r>
    <x v="4"/>
    <s v="A"/>
    <n v="65.596150509081781"/>
    <n v="10"/>
    <x v="1"/>
  </r>
  <r>
    <x v="1"/>
    <s v="C"/>
    <n v="65.750764608383179"/>
    <n v="10"/>
    <x v="1"/>
  </r>
  <r>
    <x v="1"/>
    <s v="B"/>
    <n v="65.829106208257144"/>
    <n v="10"/>
    <x v="1"/>
  </r>
  <r>
    <x v="1"/>
    <s v="C"/>
    <n v="66.076727509498596"/>
    <n v="10"/>
    <x v="1"/>
  </r>
  <r>
    <x v="1"/>
    <s v="B"/>
    <n v="66.099328452837653"/>
    <n v="10"/>
    <x v="1"/>
  </r>
  <r>
    <x v="3"/>
    <s v="B"/>
    <n v="66.42128957726527"/>
    <n v="10"/>
    <x v="1"/>
  </r>
  <r>
    <x v="0"/>
    <s v="B"/>
    <n v="66.562488629715517"/>
    <n v="10"/>
    <x v="1"/>
  </r>
  <r>
    <x v="1"/>
    <s v="C"/>
    <n v="66.935881679528393"/>
    <n v="10"/>
    <x v="1"/>
  </r>
  <r>
    <x v="1"/>
    <s v="A"/>
    <n v="66.946022545453161"/>
    <n v="10"/>
    <x v="1"/>
  </r>
  <r>
    <x v="2"/>
    <s v="B"/>
    <n v="67.066576068173163"/>
    <n v="10"/>
    <x v="1"/>
  </r>
  <r>
    <x v="0"/>
    <s v="A"/>
    <n v="67.120395417150576"/>
    <n v="10"/>
    <x v="1"/>
  </r>
  <r>
    <x v="3"/>
    <s v="C"/>
    <n v="67.574046826921403"/>
    <n v="10"/>
    <x v="1"/>
  </r>
  <r>
    <x v="0"/>
    <s v="C"/>
    <n v="67.678233992483001"/>
    <n v="10"/>
    <x v="1"/>
  </r>
  <r>
    <x v="1"/>
    <s v="C"/>
    <n v="67.716228133649565"/>
    <n v="10"/>
    <x v="1"/>
  </r>
  <r>
    <x v="2"/>
    <s v="B"/>
    <n v="67.724822858581319"/>
    <n v="10"/>
    <x v="1"/>
  </r>
  <r>
    <x v="0"/>
    <s v="C"/>
    <n v="68.027070685348008"/>
    <n v="10"/>
    <x v="1"/>
  </r>
  <r>
    <x v="1"/>
    <s v="B"/>
    <n v="68.168542586208787"/>
    <n v="10"/>
    <x v="1"/>
  </r>
  <r>
    <x v="1"/>
    <s v="C"/>
    <n v="68.196509548288304"/>
    <n v="10"/>
    <x v="1"/>
  </r>
  <r>
    <x v="0"/>
    <s v="B"/>
    <n v="68.321837918192614"/>
    <n v="10"/>
    <x v="1"/>
  </r>
  <r>
    <x v="0"/>
    <s v="B"/>
    <n v="68.571312314888928"/>
    <n v="10"/>
    <x v="1"/>
  </r>
  <r>
    <x v="4"/>
    <s v="B"/>
    <n v="68.917852533631958"/>
    <n v="10"/>
    <x v="1"/>
  </r>
  <r>
    <x v="2"/>
    <s v="C"/>
    <n v="69.06091605022084"/>
    <n v="10"/>
    <x v="1"/>
  </r>
  <r>
    <x v="2"/>
    <s v="B"/>
    <n v="69.19668655616988"/>
    <n v="10"/>
    <x v="1"/>
  </r>
  <r>
    <x v="1"/>
    <s v="B"/>
    <n v="69.208572515053675"/>
    <n v="10"/>
    <x v="1"/>
  </r>
  <r>
    <x v="1"/>
    <s v="C"/>
    <n v="69.28633431205526"/>
    <n v="10"/>
    <x v="1"/>
  </r>
  <r>
    <x v="0"/>
    <s v="B"/>
    <n v="69.330581229296513"/>
    <n v="10"/>
    <x v="1"/>
  </r>
  <r>
    <x v="2"/>
    <s v="B"/>
    <n v="69.353744922482292"/>
    <n v="10"/>
    <x v="1"/>
  </r>
  <r>
    <x v="0"/>
    <s v="C"/>
    <n v="69.386196830309927"/>
    <n v="10"/>
    <x v="1"/>
  </r>
  <r>
    <x v="3"/>
    <s v="B"/>
    <n v="69.395701049943455"/>
    <n v="10"/>
    <x v="1"/>
  </r>
  <r>
    <x v="3"/>
    <s v="B"/>
    <n v="69.499838193296455"/>
    <n v="10"/>
    <x v="1"/>
  </r>
  <r>
    <x v="3"/>
    <s v="B"/>
    <n v="69.66043222026201"/>
    <n v="10"/>
    <x v="1"/>
  </r>
  <r>
    <x v="4"/>
    <s v="C"/>
    <n v="69.761890901718289"/>
    <n v="10"/>
    <x v="1"/>
  </r>
  <r>
    <x v="3"/>
    <s v="B"/>
    <n v="69.805564837297425"/>
    <n v="10"/>
    <x v="1"/>
  </r>
  <r>
    <x v="4"/>
    <s v="B"/>
    <n v="69.923207976971753"/>
    <n v="10"/>
    <x v="1"/>
  </r>
  <r>
    <x v="4"/>
    <s v="C"/>
    <n v="69.998905221000314"/>
    <n v="11"/>
    <x v="2"/>
  </r>
  <r>
    <x v="0"/>
    <s v="B"/>
    <n v="70"/>
    <n v="11"/>
    <x v="2"/>
  </r>
  <r>
    <x v="2"/>
    <s v="B"/>
    <n v="70"/>
    <n v="11"/>
    <x v="2"/>
  </r>
  <r>
    <x v="3"/>
    <s v="B"/>
    <n v="70"/>
    <n v="11"/>
    <x v="2"/>
  </r>
  <r>
    <x v="0"/>
    <s v="B"/>
    <n v="70"/>
    <n v="11"/>
    <x v="2"/>
  </r>
  <r>
    <x v="0"/>
    <s v="B"/>
    <n v="70"/>
    <n v="11"/>
    <x v="2"/>
  </r>
  <r>
    <x v="2"/>
    <s v="B"/>
    <n v="70"/>
    <n v="11"/>
    <x v="2"/>
  </r>
  <r>
    <x v="0"/>
    <s v="C"/>
    <n v="70.052356224623509"/>
    <n v="11"/>
    <x v="2"/>
  </r>
  <r>
    <x v="1"/>
    <s v="A"/>
    <n v="70.12825355748646"/>
    <n v="11"/>
    <x v="2"/>
  </r>
  <r>
    <x v="4"/>
    <s v="B"/>
    <n v="70.420428730431013"/>
    <n v="11"/>
    <x v="2"/>
  </r>
  <r>
    <x v="2"/>
    <s v="C"/>
    <n v="70.742276168020908"/>
    <n v="11"/>
    <x v="2"/>
  </r>
  <r>
    <x v="4"/>
    <s v="C"/>
    <n v="70.837568475399166"/>
    <n v="11"/>
    <x v="2"/>
  </r>
  <r>
    <x v="2"/>
    <s v="A"/>
    <n v="71.051072356640361"/>
    <n v="11"/>
    <x v="2"/>
  </r>
  <r>
    <x v="3"/>
    <s v="C"/>
    <n v="71.053537087282166"/>
    <n v="11"/>
    <x v="2"/>
  </r>
  <r>
    <x v="3"/>
    <s v="C"/>
    <n v="71.352633514907211"/>
    <n v="11"/>
    <x v="2"/>
  </r>
  <r>
    <x v="0"/>
    <s v="B"/>
    <n v="71.393269738182425"/>
    <n v="11"/>
    <x v="2"/>
  </r>
  <r>
    <x v="4"/>
    <s v="A"/>
    <n v="71.536651577916928"/>
    <n v="11"/>
    <x v="2"/>
  </r>
  <r>
    <x v="0"/>
    <s v="A"/>
    <n v="71.785489328322001"/>
    <n v="11"/>
    <x v="2"/>
  </r>
  <r>
    <x v="4"/>
    <s v="C"/>
    <n v="71.801123542245477"/>
    <n v="11"/>
    <x v="2"/>
  </r>
  <r>
    <x v="0"/>
    <s v="B"/>
    <n v="72.016910255188122"/>
    <n v="11"/>
    <x v="2"/>
  </r>
  <r>
    <x v="0"/>
    <s v="A"/>
    <n v="72.018047123565339"/>
    <n v="11"/>
    <x v="2"/>
  </r>
  <r>
    <x v="2"/>
    <s v="B"/>
    <n v="72.028324413695373"/>
    <n v="11"/>
    <x v="2"/>
  </r>
  <r>
    <x v="3"/>
    <s v="A"/>
    <n v="72.195216691470705"/>
    <n v="11"/>
    <x v="2"/>
  </r>
  <r>
    <x v="3"/>
    <s v="C"/>
    <n v="72.442189977737144"/>
    <n v="11"/>
    <x v="2"/>
  </r>
  <r>
    <x v="3"/>
    <s v="C"/>
    <n v="72.586308508180082"/>
    <n v="11"/>
    <x v="2"/>
  </r>
  <r>
    <x v="1"/>
    <s v="A"/>
    <n v="72.875382304191589"/>
    <n v="11"/>
    <x v="2"/>
  </r>
  <r>
    <x v="0"/>
    <s v="A"/>
    <n v="72.924131220206618"/>
    <n v="11"/>
    <x v="2"/>
  </r>
  <r>
    <x v="3"/>
    <s v="B"/>
    <n v="72.99177488865098"/>
    <n v="11"/>
    <x v="2"/>
  </r>
  <r>
    <x v="1"/>
    <s v="A"/>
    <n v="73.038363754749298"/>
    <n v="11"/>
    <x v="2"/>
  </r>
  <r>
    <x v="4"/>
    <s v="C"/>
    <n v="73.102173903025687"/>
    <n v="11"/>
    <x v="2"/>
  </r>
  <r>
    <x v="0"/>
    <s v="A"/>
    <n v="73.368237483082339"/>
    <n v="11"/>
    <x v="2"/>
  </r>
  <r>
    <x v="2"/>
    <s v="B"/>
    <n v="73.449165458514472"/>
    <n v="11"/>
    <x v="2"/>
  </r>
  <r>
    <x v="4"/>
    <s v="C"/>
    <n v="73.453238857910037"/>
    <n v="11"/>
    <x v="2"/>
  </r>
  <r>
    <x v="1"/>
    <s v="A"/>
    <n v="73.467940839764196"/>
    <n v="11"/>
    <x v="2"/>
  </r>
  <r>
    <x v="1"/>
    <s v="B"/>
    <n v="73.651806562411366"/>
    <n v="11"/>
    <x v="2"/>
  </r>
  <r>
    <x v="3"/>
    <s v="C"/>
    <n v="73.689889379311353"/>
    <n v="11"/>
    <x v="2"/>
  </r>
  <r>
    <x v="1"/>
    <s v="B"/>
    <n v="73.847046653172583"/>
    <n v="11"/>
    <x v="2"/>
  </r>
  <r>
    <x v="1"/>
    <s v="A"/>
    <n v="73.858114066824783"/>
    <n v="11"/>
    <x v="2"/>
  </r>
  <r>
    <x v="3"/>
    <s v="B"/>
    <n v="74.086374499602243"/>
    <n v="11"/>
    <x v="2"/>
  </r>
  <r>
    <x v="1"/>
    <s v="A"/>
    <n v="74.098254774144152"/>
    <n v="11"/>
    <x v="2"/>
  </r>
  <r>
    <x v="4"/>
    <s v="B"/>
    <n v="74.149129634024575"/>
    <n v="11"/>
    <x v="2"/>
  </r>
  <r>
    <x v="2"/>
    <s v="C"/>
    <n v="74.168183548026718"/>
    <n v="11"/>
    <x v="2"/>
  </r>
  <r>
    <x v="4"/>
    <s v="C"/>
    <n v="74.238232829957269"/>
    <n v="11"/>
    <x v="2"/>
  </r>
  <r>
    <x v="3"/>
    <s v="C"/>
    <n v="74.244572008028626"/>
    <n v="11"/>
    <x v="2"/>
  </r>
  <r>
    <x v="4"/>
    <s v="A"/>
    <n v="74.287452409480466"/>
    <n v="11"/>
    <x v="2"/>
  </r>
  <r>
    <x v="4"/>
    <s v="C"/>
    <n v="74.321997291990556"/>
    <n v="11"/>
    <x v="2"/>
  </r>
  <r>
    <x v="1"/>
    <s v="C"/>
    <n v="74.341419551346917"/>
    <n v="11"/>
    <x v="2"/>
  </r>
  <r>
    <x v="2"/>
    <s v="B"/>
    <n v="74.391055224696174"/>
    <n v="11"/>
    <x v="2"/>
  </r>
  <r>
    <x v="1"/>
    <s v="B"/>
    <n v="74.432869243610185"/>
    <n v="11"/>
    <x v="2"/>
  </r>
  <r>
    <x v="3"/>
    <s v="A"/>
    <n v="74.458926266815979"/>
    <n v="11"/>
    <x v="2"/>
  </r>
  <r>
    <x v="2"/>
    <s v="A"/>
    <n v="74.53045802511042"/>
    <n v="11"/>
    <x v="2"/>
  </r>
  <r>
    <x v="1"/>
    <s v="B"/>
    <n v="74.636431210892624"/>
    <n v="11"/>
    <x v="2"/>
  </r>
  <r>
    <x v="1"/>
    <s v="A"/>
    <n v="74.64316715602763"/>
    <n v="11"/>
    <x v="2"/>
  </r>
  <r>
    <x v="0"/>
    <s v="C"/>
    <n v="74.709759221223067"/>
    <n v="11"/>
    <x v="2"/>
  </r>
  <r>
    <x v="4"/>
    <s v="A"/>
    <n v="74.729955687944312"/>
    <n v="11"/>
    <x v="2"/>
  </r>
  <r>
    <x v="4"/>
    <s v="A"/>
    <n v="74.905351741181221"/>
    <n v="11"/>
    <x v="2"/>
  </r>
  <r>
    <x v="3"/>
    <s v="A"/>
    <n v="74.961603988485876"/>
    <n v="11"/>
    <x v="2"/>
  </r>
  <r>
    <x v="4"/>
    <s v="B"/>
    <n v="75.064172253478318"/>
    <n v="12"/>
    <x v="3"/>
  </r>
  <r>
    <x v="3"/>
    <s v="A"/>
    <n v="75.210214365215506"/>
    <n v="12"/>
    <x v="3"/>
  </r>
  <r>
    <x v="0"/>
    <s v="B"/>
    <n v="75.306939126749057"/>
    <n v="12"/>
    <x v="3"/>
  </r>
  <r>
    <x v="2"/>
    <s v="A"/>
    <n v="75.371138084010454"/>
    <n v="12"/>
    <x v="3"/>
  </r>
  <r>
    <x v="4"/>
    <s v="A"/>
    <n v="75.409746134100715"/>
    <n v="12"/>
    <x v="3"/>
  </r>
  <r>
    <x v="2"/>
    <s v="C"/>
    <n v="75.715097611537203"/>
    <n v="12"/>
    <x v="3"/>
  </r>
  <r>
    <x v="4"/>
    <s v="C"/>
    <n v="75.748439687304199"/>
    <n v="12"/>
    <x v="3"/>
  </r>
  <r>
    <x v="1"/>
    <s v="B"/>
    <n v="75.839880284620449"/>
    <n v="12"/>
    <x v="3"/>
  </r>
  <r>
    <x v="2"/>
    <s v="B"/>
    <n v="75.85180034955556"/>
    <n v="12"/>
    <x v="3"/>
  </r>
  <r>
    <x v="4"/>
    <s v="A"/>
    <n v="75.894359017256647"/>
    <n v="12"/>
    <x v="3"/>
  </r>
  <r>
    <x v="2"/>
    <s v="C"/>
    <n v="75.932955698663136"/>
    <n v="12"/>
    <x v="3"/>
  </r>
  <r>
    <x v="2"/>
    <s v="C"/>
    <n v="76.030805959890131"/>
    <n v="12"/>
    <x v="3"/>
  </r>
  <r>
    <x v="2"/>
    <s v="C"/>
    <n v="76.112615008314606"/>
    <n v="12"/>
    <x v="3"/>
  </r>
  <r>
    <x v="3"/>
    <s v="B"/>
    <n v="76.124984136258718"/>
    <n v="12"/>
    <x v="3"/>
  </r>
  <r>
    <x v="2"/>
    <s v="C"/>
    <n v="76.207316144136712"/>
    <n v="12"/>
    <x v="3"/>
  </r>
  <r>
    <x v="1"/>
    <s v="C"/>
    <n v="76.372866917226929"/>
    <n v="12"/>
    <x v="3"/>
  </r>
  <r>
    <x v="0"/>
    <s v="C"/>
    <n v="76.429471593728522"/>
    <n v="12"/>
    <x v="3"/>
  </r>
  <r>
    <x v="2"/>
    <s v="C"/>
    <n v="76.441397343005519"/>
    <n v="12"/>
    <x v="3"/>
  </r>
  <r>
    <x v="0"/>
    <s v="A"/>
    <n v="76.473172814148711"/>
    <n v="12"/>
    <x v="3"/>
  </r>
  <r>
    <x v="4"/>
    <s v="C"/>
    <n v="76.506221577874385"/>
    <n v="12"/>
    <x v="3"/>
  </r>
  <r>
    <x v="3"/>
    <s v="C"/>
    <n v="76.614296833286062"/>
    <n v="12"/>
    <x v="3"/>
  </r>
  <r>
    <x v="4"/>
    <s v="A"/>
    <n v="76.640622157428879"/>
    <n v="12"/>
    <x v="3"/>
  </r>
  <r>
    <x v="3"/>
    <s v="C"/>
    <n v="76.718424881692044"/>
    <n v="12"/>
    <x v="3"/>
  </r>
  <r>
    <x v="4"/>
    <s v="B"/>
    <n v="76.726864992524497"/>
    <n v="12"/>
    <x v="3"/>
  </r>
  <r>
    <x v="4"/>
    <s v="B"/>
    <n v="76.758322140522068"/>
    <n v="12"/>
    <x v="3"/>
  </r>
  <r>
    <x v="0"/>
    <s v="C"/>
    <n v="76.83427631680388"/>
    <n v="12"/>
    <x v="3"/>
  </r>
  <r>
    <x v="4"/>
    <s v="C"/>
    <n v="77.008562786504626"/>
    <n v="12"/>
    <x v="3"/>
  </r>
  <r>
    <x v="3"/>
    <s v="C"/>
    <n v="77.030863596592098"/>
    <n v="12"/>
    <x v="3"/>
  </r>
  <r>
    <x v="3"/>
    <s v="A"/>
    <n v="77.074564817012288"/>
    <n v="12"/>
    <x v="3"/>
  </r>
  <r>
    <x v="4"/>
    <s v="A"/>
    <n v="77.080459479548153"/>
    <n v="12"/>
    <x v="3"/>
  </r>
  <r>
    <x v="2"/>
    <s v="A"/>
    <n v="77.084091774013359"/>
    <n v="12"/>
    <x v="3"/>
  </r>
  <r>
    <x v="1"/>
    <s v="C"/>
    <n v="77.128668383084005"/>
    <n v="12"/>
    <x v="3"/>
  </r>
  <r>
    <x v="3"/>
    <s v="C"/>
    <n v="77.139429979142733"/>
    <n v="12"/>
    <x v="3"/>
  </r>
  <r>
    <x v="4"/>
    <s v="A"/>
    <n v="77.142828078722232"/>
    <n v="12"/>
    <x v="3"/>
  </r>
  <r>
    <x v="1"/>
    <s v="A"/>
    <n v="77.170709775673458"/>
    <n v="12"/>
    <x v="3"/>
  </r>
  <r>
    <x v="2"/>
    <s v="C"/>
    <n v="77.199552126403432"/>
    <n v="12"/>
    <x v="3"/>
  </r>
  <r>
    <x v="1"/>
    <s v="B"/>
    <n v="77.220476188886096"/>
    <n v="12"/>
    <x v="3"/>
  </r>
  <r>
    <x v="4"/>
    <s v="A"/>
    <n v="77.332645307324128"/>
    <n v="12"/>
    <x v="3"/>
  </r>
  <r>
    <x v="4"/>
    <s v="B"/>
    <n v="77.453255673462991"/>
    <n v="12"/>
    <x v="3"/>
  </r>
  <r>
    <x v="3"/>
    <s v="A"/>
    <n v="77.532086126739159"/>
    <n v="12"/>
    <x v="3"/>
  </r>
  <r>
    <x v="3"/>
    <s v="B"/>
    <n v="77.554277797462419"/>
    <n v="12"/>
    <x v="3"/>
  </r>
  <r>
    <x v="4"/>
    <s v="B"/>
    <n v="77.574764165619854"/>
    <n v="12"/>
    <x v="3"/>
  </r>
  <r>
    <x v="0"/>
    <s v="B"/>
    <n v="77.612940205726773"/>
    <n v="12"/>
    <x v="3"/>
  </r>
  <r>
    <x v="0"/>
    <s v="A"/>
    <n v="77.619647729152348"/>
    <n v="12"/>
    <x v="3"/>
  </r>
  <r>
    <x v="3"/>
    <s v="C"/>
    <n v="77.781269485130906"/>
    <n v="12"/>
    <x v="3"/>
  </r>
  <r>
    <x v="4"/>
    <s v="C"/>
    <n v="77.787626853096299"/>
    <n v="12"/>
    <x v="3"/>
  </r>
  <r>
    <x v="3"/>
    <s v="B"/>
    <n v="77.81593942316249"/>
    <n v="12"/>
    <x v="3"/>
  </r>
  <r>
    <x v="4"/>
    <s v="A"/>
    <n v="77.848317434545606"/>
    <n v="12"/>
    <x v="3"/>
  </r>
  <r>
    <x v="2"/>
    <s v="A"/>
    <n v="77.857548805768602"/>
    <n v="12"/>
    <x v="3"/>
  </r>
  <r>
    <x v="0"/>
    <s v="A"/>
    <n v="77.88951754453592"/>
    <n v="12"/>
    <x v="3"/>
  </r>
  <r>
    <x v="4"/>
    <s v="B"/>
    <n v="77.918462213419843"/>
    <n v="12"/>
    <x v="3"/>
  </r>
  <r>
    <x v="2"/>
    <s v="A"/>
    <n v="77.966477849331568"/>
    <n v="12"/>
    <x v="3"/>
  </r>
  <r>
    <x v="4"/>
    <s v="A"/>
    <n v="78.004227563797031"/>
    <n v="12"/>
    <x v="3"/>
  </r>
  <r>
    <x v="2"/>
    <s v="A"/>
    <n v="78.015402979945065"/>
    <n v="12"/>
    <x v="3"/>
  </r>
  <r>
    <x v="2"/>
    <s v="A"/>
    <n v="78.056307504157303"/>
    <n v="12"/>
    <x v="3"/>
  </r>
  <r>
    <x v="2"/>
    <s v="A"/>
    <n v="78.103658072068356"/>
    <n v="12"/>
    <x v="3"/>
  </r>
  <r>
    <x v="1"/>
    <s v="B"/>
    <n v="78.169255377433728"/>
    <n v="12"/>
    <x v="3"/>
  </r>
  <r>
    <x v="1"/>
    <s v="A"/>
    <n v="78.186433458613465"/>
    <n v="12"/>
    <x v="3"/>
  </r>
  <r>
    <x v="1"/>
    <s v="B"/>
    <n v="78.208545548550319"/>
    <n v="12"/>
    <x v="3"/>
  </r>
  <r>
    <x v="2"/>
    <s v="A"/>
    <n v="78.22069867150276"/>
    <n v="12"/>
    <x v="3"/>
  </r>
  <r>
    <x v="0"/>
    <s v="C"/>
    <n v="78.264019041016581"/>
    <n v="12"/>
    <x v="3"/>
  </r>
  <r>
    <x v="2"/>
    <s v="B"/>
    <n v="78.340229012683267"/>
    <n v="12"/>
    <x v="3"/>
  </r>
  <r>
    <x v="3"/>
    <s v="A"/>
    <n v="78.363432496262249"/>
    <n v="12"/>
    <x v="3"/>
  </r>
  <r>
    <x v="3"/>
    <s v="A"/>
    <n v="78.379161070261034"/>
    <n v="12"/>
    <x v="3"/>
  </r>
  <r>
    <x v="2"/>
    <s v="C"/>
    <n v="78.44117155589629"/>
    <n v="12"/>
    <x v="3"/>
  </r>
  <r>
    <x v="1"/>
    <s v="C"/>
    <n v="78.458201844186988"/>
    <n v="12"/>
    <x v="3"/>
  </r>
  <r>
    <x v="3"/>
    <s v="C"/>
    <n v="78.517587300739251"/>
    <n v="12"/>
    <x v="3"/>
  </r>
  <r>
    <x v="1"/>
    <s v="A"/>
    <n v="78.564334191542002"/>
    <n v="12"/>
    <x v="3"/>
  </r>
  <r>
    <x v="3"/>
    <s v="B"/>
    <n v="78.595080796803813"/>
    <n v="12"/>
    <x v="3"/>
  </r>
  <r>
    <x v="2"/>
    <s v="A"/>
    <n v="78.599776063201716"/>
    <n v="12"/>
    <x v="3"/>
  </r>
  <r>
    <x v="4"/>
    <s v="B"/>
    <n v="78.674616108473856"/>
    <n v="12"/>
    <x v="3"/>
  </r>
  <r>
    <x v="4"/>
    <s v="B"/>
    <n v="78.711655280203559"/>
    <n v="12"/>
    <x v="3"/>
  </r>
  <r>
    <x v="3"/>
    <s v="A"/>
    <n v="78.726627836731495"/>
    <n v="12"/>
    <x v="3"/>
  </r>
  <r>
    <x v="0"/>
    <s v="C"/>
    <n v="78.751820839970605"/>
    <n v="12"/>
    <x v="3"/>
  </r>
  <r>
    <x v="3"/>
    <s v="A"/>
    <n v="78.787382082809927"/>
    <n v="12"/>
    <x v="3"/>
  </r>
  <r>
    <x v="4"/>
    <s v="A"/>
    <n v="78.826734781687264"/>
    <n v="12"/>
    <x v="3"/>
  </r>
  <r>
    <x v="0"/>
    <s v="A"/>
    <n v="78.842679360677721"/>
    <n v="12"/>
    <x v="3"/>
  </r>
  <r>
    <x v="0"/>
    <s v="B"/>
    <n v="78.860312189208344"/>
    <n v="12"/>
    <x v="3"/>
  </r>
  <r>
    <x v="3"/>
    <s v="A"/>
    <n v="78.959231106709922"/>
    <n v="12"/>
    <x v="3"/>
  </r>
  <r>
    <x v="1"/>
    <s v="C"/>
    <n v="79.009639850555686"/>
    <n v="12"/>
    <x v="3"/>
  </r>
  <r>
    <x v="3"/>
    <s v="C"/>
    <n v="79.023602867964655"/>
    <n v="12"/>
    <x v="3"/>
  </r>
  <r>
    <x v="3"/>
    <s v="C"/>
    <n v="79.044557625893503"/>
    <n v="12"/>
    <x v="3"/>
  </r>
  <r>
    <x v="0"/>
    <s v="C"/>
    <n v="79.067080125314533"/>
    <n v="12"/>
    <x v="3"/>
  </r>
  <r>
    <x v="4"/>
    <s v="C"/>
    <n v="79.114788806764409"/>
    <n v="12"/>
    <x v="3"/>
  </r>
  <r>
    <x v="0"/>
    <s v="C"/>
    <n v="79.145234141906258"/>
    <n v="12"/>
    <x v="3"/>
  </r>
  <r>
    <x v="0"/>
    <s v="A"/>
    <n v="79.167880559980404"/>
    <n v="12"/>
    <x v="3"/>
  </r>
  <r>
    <x v="1"/>
    <s v="C"/>
    <n v="79.182466581260087"/>
    <n v="12"/>
    <x v="3"/>
  </r>
  <r>
    <x v="2"/>
    <s v="A"/>
    <n v="79.220585777948145"/>
    <n v="12"/>
    <x v="3"/>
  </r>
  <r>
    <x v="1"/>
    <s v="A"/>
    <n v="79.229100922093494"/>
    <n v="12"/>
    <x v="3"/>
  </r>
  <r>
    <x v="4"/>
    <s v="B"/>
    <n v="79.243095771817025"/>
    <n v="12"/>
    <x v="3"/>
  </r>
  <r>
    <x v="1"/>
    <s v="B"/>
    <n v="79.255567217915086"/>
    <n v="12"/>
    <x v="3"/>
  </r>
  <r>
    <x v="3"/>
    <s v="A"/>
    <n v="79.337308054236928"/>
    <n v="12"/>
    <x v="3"/>
  </r>
  <r>
    <x v="3"/>
    <s v="A"/>
    <n v="79.355827640101779"/>
    <n v="12"/>
    <x v="3"/>
  </r>
  <r>
    <x v="0"/>
    <s v="A"/>
    <n v="79.378053416876355"/>
    <n v="12"/>
    <x v="3"/>
  </r>
  <r>
    <x v="2"/>
    <s v="C"/>
    <n v="79.400279193650931"/>
    <n v="12"/>
    <x v="3"/>
  </r>
  <r>
    <x v="4"/>
    <s v="A"/>
    <n v="79.403235051431693"/>
    <n v="12"/>
    <x v="3"/>
  </r>
  <r>
    <x v="0"/>
    <s v="A"/>
    <n v="79.430156094604172"/>
    <n v="12"/>
    <x v="3"/>
  </r>
  <r>
    <x v="2"/>
    <s v="C"/>
    <n v="79.49068296700716"/>
    <n v="12"/>
    <x v="3"/>
  </r>
  <r>
    <x v="1"/>
    <s v="A"/>
    <n v="79.504819925277843"/>
    <n v="12"/>
    <x v="3"/>
  </r>
  <r>
    <x v="1"/>
    <s v="C"/>
    <n v="79.549652329733362"/>
    <n v="12"/>
    <x v="3"/>
  </r>
  <r>
    <x v="1"/>
    <s v="A"/>
    <n v="79.591233290630043"/>
    <n v="12"/>
    <x v="3"/>
  </r>
  <r>
    <x v="3"/>
    <s v="C"/>
    <n v="79.602969182888046"/>
    <n v="12"/>
    <x v="3"/>
  </r>
  <r>
    <x v="3"/>
    <s v="A"/>
    <n v="79.621547885908512"/>
    <n v="12"/>
    <x v="3"/>
  </r>
  <r>
    <x v="2"/>
    <s v="A"/>
    <n v="79.700139596825466"/>
    <n v="12"/>
    <x v="3"/>
  </r>
  <r>
    <x v="4"/>
    <s v="A"/>
    <n v="79.715078047302086"/>
    <n v="12"/>
    <x v="3"/>
  </r>
  <r>
    <x v="2"/>
    <s v="A"/>
    <n v="79.74534148350358"/>
    <n v="12"/>
    <x v="3"/>
  </r>
  <r>
    <x v="1"/>
    <s v="A"/>
    <n v="79.774826164866681"/>
    <n v="12"/>
    <x v="3"/>
  </r>
  <r>
    <x v="4"/>
    <s v="A"/>
    <n v="80.036527580959955"/>
    <n v="13"/>
    <x v="4"/>
  </r>
  <r>
    <x v="0"/>
    <s v="A"/>
    <n v="80.109776010503992"/>
    <n v="13"/>
    <x v="4"/>
  </r>
  <r>
    <x v="4"/>
    <s v="A"/>
    <n v="80.145939793583238"/>
    <n v="13"/>
    <x v="4"/>
  </r>
  <r>
    <x v="0"/>
    <s v="B"/>
    <n v="80.146110323839821"/>
    <n v="13"/>
    <x v="4"/>
  </r>
  <r>
    <x v="0"/>
    <s v="C"/>
    <n v="80.164664015755989"/>
    <n v="13"/>
    <x v="4"/>
  </r>
  <r>
    <x v="4"/>
    <s v="C"/>
    <n v="80.192485458683223"/>
    <n v="13"/>
    <x v="4"/>
  </r>
  <r>
    <x v="2"/>
    <s v="B"/>
    <n v="80.360910235031042"/>
    <n v="13"/>
    <x v="4"/>
  </r>
  <r>
    <x v="3"/>
    <s v="B"/>
    <n v="80.406703293265309"/>
    <n v="13"/>
    <x v="4"/>
  </r>
  <r>
    <x v="3"/>
    <s v="B"/>
    <n v="80.425848156737629"/>
    <n v="13"/>
    <x v="4"/>
  </r>
  <r>
    <x v="4"/>
    <s v="C"/>
    <n v="80.42829015001189"/>
    <n v="13"/>
    <x v="4"/>
  </r>
  <r>
    <x v="0"/>
    <s v="B"/>
    <n v="80.583759174332954"/>
    <n v="13"/>
    <x v="4"/>
  </r>
  <r>
    <x v="3"/>
    <s v="B"/>
    <n v="80.598959104536334"/>
    <n v="13"/>
    <x v="4"/>
  </r>
  <r>
    <x v="3"/>
    <s v="A"/>
    <n v="80.723707671568263"/>
    <n v="13"/>
    <x v="4"/>
  </r>
  <r>
    <x v="2"/>
    <s v="B"/>
    <n v="80.803044031272293"/>
    <n v="13"/>
    <x v="4"/>
  </r>
  <r>
    <x v="4"/>
    <s v="A"/>
    <n v="80.822808488010196"/>
    <n v="13"/>
    <x v="4"/>
  </r>
  <r>
    <x v="4"/>
    <s v="C"/>
    <n v="80.852578523335978"/>
    <n v="13"/>
    <x v="4"/>
  </r>
  <r>
    <x v="3"/>
    <s v="A"/>
    <n v="80.858494786371011"/>
    <n v="13"/>
    <x v="4"/>
  </r>
  <r>
    <x v="0"/>
    <s v="A"/>
    <n v="80.883551365404855"/>
    <n v="13"/>
    <x v="4"/>
  </r>
  <r>
    <x v="3"/>
    <s v="C"/>
    <n v="80.952350092120469"/>
    <n v="13"/>
    <x v="4"/>
  </r>
  <r>
    <x v="2"/>
    <s v="A"/>
    <n v="80.958044665821944"/>
    <n v="13"/>
    <x v="4"/>
  </r>
  <r>
    <x v="4"/>
    <s v="C"/>
    <n v="80.972695488599129"/>
    <n v="13"/>
    <x v="4"/>
  </r>
  <r>
    <x v="2"/>
    <s v="A"/>
    <n v="81.059538590197917"/>
    <n v="13"/>
    <x v="4"/>
  </r>
  <r>
    <x v="1"/>
    <s v="A"/>
    <n v="81.101432189898333"/>
    <n v="13"/>
    <x v="4"/>
  </r>
  <r>
    <x v="3"/>
    <s v="A"/>
    <n v="81.114761971621192"/>
    <n v="13"/>
    <x v="4"/>
  </r>
  <r>
    <x v="1"/>
    <s v="A"/>
    <n v="81.210253230965463"/>
    <n v="13"/>
    <x v="4"/>
  </r>
  <r>
    <x v="4"/>
    <s v="A"/>
    <n v="81.269029326067539"/>
    <n v="13"/>
    <x v="4"/>
  </r>
  <r>
    <x v="0"/>
    <s v="C"/>
    <n v="81.325327048107283"/>
    <n v="13"/>
    <x v="4"/>
  </r>
  <r>
    <x v="4"/>
    <s v="B"/>
    <n v="81.447415343136527"/>
    <n v="13"/>
    <x v="4"/>
  </r>
  <r>
    <x v="1"/>
    <s v="A"/>
    <n v="81.485960865466041"/>
    <n v="13"/>
    <x v="4"/>
  </r>
  <r>
    <x v="2"/>
    <s v="B"/>
    <n v="81.598584731254959"/>
    <n v="13"/>
    <x v="4"/>
  </r>
  <r>
    <x v="4"/>
    <s v="B"/>
    <n v="81.716989572742023"/>
    <n v="13"/>
    <x v="4"/>
  </r>
  <r>
    <x v="1"/>
    <s v="B"/>
    <n v="81.785656422725879"/>
    <n v="13"/>
    <x v="4"/>
  </r>
  <r>
    <x v="2"/>
    <s v="B"/>
    <n v="81.823804041123367"/>
    <n v="13"/>
    <x v="4"/>
  </r>
  <r>
    <x v="2"/>
    <s v="A"/>
    <n v="81.827874029913801"/>
    <n v="13"/>
    <x v="4"/>
  </r>
  <r>
    <x v="1"/>
    <s v="A"/>
    <n v="81.844239250203827"/>
    <n v="13"/>
    <x v="4"/>
  </r>
  <r>
    <x v="3"/>
    <s v="C"/>
    <n v="81.862135832197964"/>
    <n v="13"/>
    <x v="4"/>
  </r>
  <r>
    <x v="0"/>
    <s v="A"/>
    <n v="81.89505726666539"/>
    <n v="13"/>
    <x v="4"/>
  </r>
  <r>
    <x v="2"/>
    <s v="C"/>
    <n v="81.916089331643889"/>
    <n v="13"/>
    <x v="4"/>
  </r>
  <r>
    <x v="0"/>
    <s v="A"/>
    <n v="81.954288109118352"/>
    <n v="13"/>
    <x v="4"/>
  </r>
  <r>
    <x v="1"/>
    <s v="A"/>
    <n v="81.957312179001747"/>
    <n v="13"/>
    <x v="4"/>
  </r>
  <r>
    <x v="2"/>
    <s v="A"/>
    <n v="81.98749035007495"/>
    <n v="13"/>
    <x v="4"/>
  </r>
  <r>
    <x v="2"/>
    <s v="A"/>
    <n v="82.001570464926772"/>
    <n v="13"/>
    <x v="4"/>
  </r>
  <r>
    <x v="3"/>
    <s v="C"/>
    <n v="82.003280314966105"/>
    <n v="13"/>
    <x v="4"/>
  </r>
  <r>
    <x v="3"/>
    <s v="C"/>
    <n v="82.010856405831873"/>
    <n v="13"/>
    <x v="4"/>
  </r>
  <r>
    <x v="3"/>
    <s v="C"/>
    <n v="82.025390131166205"/>
    <n v="13"/>
    <x v="4"/>
  </r>
  <r>
    <x v="3"/>
    <s v="A"/>
    <n v="82.043498170678504"/>
    <n v="13"/>
    <x v="4"/>
  </r>
  <r>
    <x v="2"/>
    <s v="C"/>
    <n v="82.119077180395834"/>
    <n v="13"/>
    <x v="4"/>
  </r>
  <r>
    <x v="1"/>
    <s v="C"/>
    <n v="82.202864379796665"/>
    <n v="13"/>
    <x v="4"/>
  </r>
  <r>
    <x v="4"/>
    <s v="B"/>
    <n v="82.229523943242384"/>
    <n v="13"/>
    <x v="4"/>
  </r>
  <r>
    <x v="3"/>
    <s v="B"/>
    <n v="82.292313183716033"/>
    <n v="13"/>
    <x v="4"/>
  </r>
  <r>
    <x v="1"/>
    <s v="A"/>
    <n v="82.29524630412925"/>
    <n v="13"/>
    <x v="4"/>
  </r>
  <r>
    <x v="1"/>
    <s v="C"/>
    <n v="82.420506461930927"/>
    <n v="13"/>
    <x v="4"/>
  </r>
  <r>
    <x v="1"/>
    <s v="A"/>
    <n v="82.436854629195295"/>
    <n v="13"/>
    <x v="4"/>
  </r>
  <r>
    <x v="2"/>
    <s v="A"/>
    <n v="82.486939365553553"/>
    <n v="13"/>
    <x v="4"/>
  </r>
  <r>
    <x v="4"/>
    <s v="C"/>
    <n v="82.532779035391286"/>
    <n v="13"/>
    <x v="4"/>
  </r>
  <r>
    <x v="2"/>
    <s v="A"/>
    <n v="82.560364009696059"/>
    <n v="13"/>
    <x v="4"/>
  </r>
  <r>
    <x v="0"/>
    <s v="A"/>
    <n v="82.603678694867995"/>
    <n v="13"/>
    <x v="4"/>
  </r>
  <r>
    <x v="3"/>
    <s v="C"/>
    <n v="82.608830982353538"/>
    <n v="13"/>
    <x v="4"/>
  </r>
  <r>
    <x v="1"/>
    <s v="A"/>
    <n v="82.627751882755547"/>
    <n v="13"/>
    <x v="4"/>
  </r>
  <r>
    <x v="0"/>
    <s v="A"/>
    <n v="82.720184966165107"/>
    <n v="13"/>
    <x v="4"/>
  </r>
  <r>
    <x v="4"/>
    <s v="C"/>
    <n v="82.749939085333608"/>
    <n v="13"/>
    <x v="4"/>
  </r>
  <r>
    <x v="4"/>
    <s v="C"/>
    <n v="82.819506335072219"/>
    <n v="13"/>
    <x v="4"/>
  </r>
  <r>
    <x v="0"/>
    <s v="C"/>
    <n v="82.842585899998085"/>
    <n v="13"/>
    <x v="4"/>
  </r>
  <r>
    <x v="0"/>
    <s v="C"/>
    <n v="82.931432163677528"/>
    <n v="13"/>
    <x v="4"/>
  </r>
  <r>
    <x v="1"/>
    <s v="A"/>
    <n v="82.94088522423408"/>
    <n v="13"/>
    <x v="4"/>
  </r>
  <r>
    <x v="3"/>
    <s v="A"/>
    <n v="82.960007350338856"/>
    <n v="13"/>
    <x v="4"/>
  </r>
  <r>
    <x v="3"/>
    <s v="B"/>
    <n v="82.962337930512149"/>
    <n v="13"/>
    <x v="4"/>
  </r>
  <r>
    <x v="1"/>
    <s v="C"/>
    <n v="82.971921730932081"/>
    <n v="13"/>
    <x v="4"/>
  </r>
  <r>
    <x v="1"/>
    <s v="A"/>
    <n v="83.000207016157219"/>
    <n v="13"/>
    <x v="4"/>
  </r>
  <r>
    <x v="4"/>
    <s v="C"/>
    <n v="83.015738911926746"/>
    <n v="13"/>
    <x v="4"/>
  </r>
  <r>
    <x v="0"/>
    <s v="A"/>
    <n v="83.22636424243683"/>
    <n v="13"/>
    <x v="4"/>
  </r>
  <r>
    <x v="0"/>
    <s v="B"/>
    <n v="83.291233952040784"/>
    <n v="13"/>
    <x v="4"/>
  </r>
  <r>
    <x v="1"/>
    <s v="B"/>
    <n v="83.491504685371183"/>
    <n v="13"/>
    <x v="4"/>
  </r>
  <r>
    <x v="2"/>
    <s v="C"/>
    <n v="83.655748059827602"/>
    <n v="13"/>
    <x v="4"/>
  </r>
  <r>
    <x v="1"/>
    <s v="A"/>
    <n v="83.671857484732755"/>
    <n v="13"/>
    <x v="4"/>
  </r>
  <r>
    <x v="1"/>
    <s v="C"/>
    <n v="83.688478500407655"/>
    <n v="13"/>
    <x v="4"/>
  </r>
  <r>
    <x v="1"/>
    <s v="B"/>
    <n v="83.756150590561447"/>
    <n v="13"/>
    <x v="4"/>
  </r>
  <r>
    <x v="3"/>
    <s v="A"/>
    <n v="83.758054845093284"/>
    <n v="13"/>
    <x v="4"/>
  </r>
  <r>
    <x v="1"/>
    <s v="B"/>
    <n v="83.770355760934763"/>
    <n v="13"/>
    <x v="4"/>
  </r>
  <r>
    <x v="1"/>
    <s v="B"/>
    <n v="83.797606495936634"/>
    <n v="13"/>
    <x v="4"/>
  </r>
  <r>
    <x v="3"/>
    <s v="A"/>
    <n v="83.801835646299878"/>
    <n v="13"/>
    <x v="4"/>
  </r>
  <r>
    <x v="1"/>
    <s v="A"/>
    <n v="83.822810867859516"/>
    <n v="13"/>
    <x v="4"/>
  </r>
  <r>
    <x v="2"/>
    <s v="A"/>
    <n v="83.880438725900603"/>
    <n v="13"/>
    <x v="4"/>
  </r>
  <r>
    <x v="0"/>
    <s v="C"/>
    <n v="83.905518042301992"/>
    <n v="13"/>
    <x v="4"/>
  </r>
  <r>
    <x v="1"/>
    <s v="C"/>
    <n v="83.914624358003493"/>
    <n v="13"/>
    <x v="4"/>
  </r>
  <r>
    <x v="4"/>
    <s v="A"/>
    <n v="83.926095359929604"/>
    <n v="13"/>
    <x v="4"/>
  </r>
  <r>
    <x v="4"/>
    <s v="A"/>
    <n v="83.930256298190216"/>
    <n v="13"/>
    <x v="4"/>
  </r>
  <r>
    <x v="1"/>
    <s v="A"/>
    <n v="83.960019512305735"/>
    <n v="13"/>
    <x v="4"/>
  </r>
  <r>
    <x v="2"/>
    <s v="C"/>
    <n v="83.974980700149899"/>
    <n v="13"/>
    <x v="4"/>
  </r>
  <r>
    <x v="4"/>
    <s v="A"/>
    <n v="84.003089770776569"/>
    <n v="13"/>
    <x v="4"/>
  </r>
  <r>
    <x v="2"/>
    <s v="C"/>
    <n v="84.003140929853544"/>
    <n v="13"/>
    <x v="4"/>
  </r>
  <r>
    <x v="0"/>
    <s v="C"/>
    <n v="84.08027744924766"/>
    <n v="13"/>
    <x v="4"/>
  </r>
  <r>
    <x v="4"/>
    <s v="B"/>
    <n v="84.086996341357008"/>
    <n v="13"/>
    <x v="4"/>
  </r>
  <r>
    <x v="1"/>
    <s v="A"/>
    <n v="84.154605903750053"/>
    <n v="13"/>
    <x v="4"/>
  </r>
  <r>
    <x v="4"/>
    <s v="C"/>
    <n v="84.185440047876909"/>
    <n v="13"/>
    <x v="4"/>
  </r>
  <r>
    <x v="4"/>
    <s v="A"/>
    <n v="84.226342298352392"/>
    <n v="13"/>
    <x v="4"/>
  </r>
  <r>
    <x v="3"/>
    <s v="A"/>
    <n v="84.22743369199452"/>
    <n v="13"/>
    <x v="4"/>
  </r>
  <r>
    <x v="3"/>
    <s v="B"/>
    <n v="84.248875029588817"/>
    <n v="13"/>
    <x v="4"/>
  </r>
  <r>
    <x v="2"/>
    <s v="A"/>
    <n v="84.490891569730593"/>
    <n v="13"/>
    <x v="4"/>
  </r>
  <r>
    <x v="4"/>
    <s v="A"/>
    <n v="84.498906491789967"/>
    <n v="13"/>
    <x v="4"/>
  </r>
  <r>
    <x v="1"/>
    <s v="C"/>
    <n v="84.590492608258501"/>
    <n v="13"/>
    <x v="4"/>
  </r>
  <r>
    <x v="3"/>
    <s v="A"/>
    <n v="84.643561624106951"/>
    <n v="13"/>
    <x v="4"/>
  </r>
  <r>
    <x v="2"/>
    <s v="B"/>
    <n v="84.748960691358661"/>
    <n v="13"/>
    <x v="4"/>
  </r>
  <r>
    <x v="0"/>
    <s v="C"/>
    <n v="84.839546363655245"/>
    <n v="13"/>
    <x v="4"/>
  </r>
  <r>
    <x v="2"/>
    <s v="A"/>
    <n v="84.864148195338203"/>
    <n v="13"/>
    <x v="4"/>
  </r>
  <r>
    <x v="1"/>
    <s v="C"/>
    <n v="84.873709258390591"/>
    <n v="13"/>
    <x v="4"/>
  </r>
  <r>
    <x v="2"/>
    <s v="A"/>
    <n v="84.888147486781236"/>
    <n v="13"/>
    <x v="4"/>
  </r>
  <r>
    <x v="1"/>
    <s v="B"/>
    <n v="84.891558091912884"/>
    <n v="13"/>
    <x v="4"/>
  </r>
  <r>
    <x v="2"/>
    <s v="C"/>
    <n v="84.973878731107106"/>
    <n v="13"/>
    <x v="4"/>
  </r>
  <r>
    <x v="0"/>
    <s v="A"/>
    <n v="84.995536073693074"/>
    <n v="13"/>
    <x v="4"/>
  </r>
  <r>
    <x v="3"/>
    <s v="A"/>
    <n v="85.055585461377632"/>
    <n v="14"/>
    <x v="5"/>
  </r>
  <r>
    <x v="0"/>
    <s v="B"/>
    <n v="85.076117304270156"/>
    <n v="14"/>
    <x v="5"/>
  </r>
  <r>
    <x v="2"/>
    <s v="C"/>
    <n v="85.120728019392118"/>
    <n v="14"/>
    <x v="5"/>
  </r>
  <r>
    <x v="3"/>
    <s v="A"/>
    <n v="85.13920213052188"/>
    <n v="14"/>
    <x v="5"/>
  </r>
  <r>
    <x v="2"/>
    <s v="B"/>
    <n v="85.156135785000515"/>
    <n v="14"/>
    <x v="5"/>
  </r>
  <r>
    <x v="1"/>
    <s v="C"/>
    <n v="85.255503765511094"/>
    <n v="14"/>
    <x v="5"/>
  </r>
  <r>
    <x v="2"/>
    <s v="B"/>
    <n v="85.286574378260411"/>
    <n v="14"/>
    <x v="5"/>
  </r>
  <r>
    <x v="3"/>
    <s v="C"/>
    <n v="85.518522812053561"/>
    <n v="14"/>
    <x v="5"/>
  </r>
  <r>
    <x v="4"/>
    <s v="C"/>
    <n v="85.548845365410671"/>
    <n v="14"/>
    <x v="5"/>
  </r>
  <r>
    <x v="2"/>
    <s v="B"/>
    <n v="85.654510459862649"/>
    <n v="14"/>
    <x v="5"/>
  </r>
  <r>
    <x v="2"/>
    <s v="A"/>
    <n v="85.814376891066786"/>
    <n v="14"/>
    <x v="5"/>
  </r>
  <r>
    <x v="1"/>
    <s v="C"/>
    <n v="85.88177044846816"/>
    <n v="14"/>
    <x v="5"/>
  </r>
  <r>
    <x v="4"/>
    <s v="B"/>
    <n v="85.920014700677712"/>
    <n v="14"/>
    <x v="5"/>
  </r>
  <r>
    <x v="3"/>
    <s v="A"/>
    <n v="85.956599125056528"/>
    <n v="14"/>
    <x v="5"/>
  </r>
  <r>
    <x v="1"/>
    <s v="C"/>
    <n v="86.000414032314438"/>
    <n v="14"/>
    <x v="5"/>
  </r>
  <r>
    <x v="4"/>
    <s v="C"/>
    <n v="86.108293746365234"/>
    <n v="14"/>
    <x v="5"/>
  </r>
  <r>
    <x v="3"/>
    <s v="A"/>
    <n v="86.169625521579292"/>
    <n v="14"/>
    <x v="5"/>
  </r>
  <r>
    <x v="3"/>
    <s v="A"/>
    <n v="86.181926437420771"/>
    <n v="14"/>
    <x v="5"/>
  </r>
  <r>
    <x v="4"/>
    <s v="C"/>
    <n v="86.332684279186651"/>
    <n v="14"/>
    <x v="5"/>
  </r>
  <r>
    <x v="3"/>
    <s v="C"/>
    <n v="86.350292096612975"/>
    <n v="14"/>
    <x v="5"/>
  </r>
  <r>
    <x v="4"/>
    <s v="A"/>
    <n v="86.511470473924419"/>
    <n v="14"/>
    <x v="5"/>
  </r>
  <r>
    <x v="0"/>
    <s v="A"/>
    <n v="86.564232535311021"/>
    <n v="14"/>
    <x v="5"/>
  </r>
  <r>
    <x v="4"/>
    <s v="A"/>
    <n v="86.601840141229331"/>
    <n v="14"/>
    <x v="5"/>
  </r>
  <r>
    <x v="3"/>
    <s v="B"/>
    <n v="86.657523954345379"/>
    <n v="14"/>
    <x v="5"/>
  </r>
  <r>
    <x v="2"/>
    <s v="A"/>
    <n v="86.781669981137384"/>
    <n v="14"/>
    <x v="5"/>
  </r>
  <r>
    <x v="3"/>
    <s v="C"/>
    <n v="86.86239218339324"/>
    <n v="14"/>
    <x v="5"/>
  </r>
  <r>
    <x v="3"/>
    <s v="C"/>
    <n v="86.95659764460288"/>
    <n v="14"/>
    <x v="5"/>
  </r>
  <r>
    <x v="4"/>
    <s v="A"/>
    <n v="86.962636689422652"/>
    <n v="14"/>
    <x v="5"/>
  </r>
  <r>
    <x v="3"/>
    <s v="A"/>
    <n v="87.012408786977176"/>
    <n v="14"/>
    <x v="5"/>
  </r>
  <r>
    <x v="0"/>
    <s v="A"/>
    <n v="87.07391336618457"/>
    <n v="14"/>
    <x v="5"/>
  </r>
  <r>
    <x v="3"/>
    <s v="B"/>
    <n v="87.126072887331247"/>
    <n v="14"/>
    <x v="5"/>
  </r>
  <r>
    <x v="1"/>
    <s v="A"/>
    <n v="87.148980785132153"/>
    <n v="14"/>
    <x v="5"/>
  </r>
  <r>
    <x v="1"/>
    <s v="C"/>
    <n v="87.343714969465509"/>
    <n v="14"/>
    <x v="5"/>
  </r>
  <r>
    <x v="4"/>
    <s v="C"/>
    <n v="87.405251380987465"/>
    <n v="14"/>
    <x v="5"/>
  </r>
  <r>
    <x v="4"/>
    <s v="A"/>
    <n v="87.44632870919304"/>
    <n v="14"/>
    <x v="5"/>
  </r>
  <r>
    <x v="0"/>
    <s v="C"/>
    <n v="87.493304110539611"/>
    <n v="14"/>
    <x v="5"/>
  </r>
  <r>
    <x v="2"/>
    <s v="A"/>
    <n v="87.50007984606782"/>
    <n v="14"/>
    <x v="5"/>
  </r>
  <r>
    <x v="4"/>
    <s v="B"/>
    <n v="87.516109690186568"/>
    <n v="14"/>
    <x v="5"/>
  </r>
  <r>
    <x v="4"/>
    <s v="B"/>
    <n v="87.603671292599756"/>
    <n v="14"/>
    <x v="5"/>
  </r>
  <r>
    <x v="1"/>
    <s v="C"/>
    <n v="87.645621735719033"/>
    <n v="14"/>
    <x v="5"/>
  </r>
  <r>
    <x v="4"/>
    <s v="C"/>
    <n v="87.741491572232917"/>
    <n v="14"/>
    <x v="5"/>
  </r>
  <r>
    <x v="2"/>
    <s v="C"/>
    <n v="87.760877451801207"/>
    <n v="14"/>
    <x v="5"/>
  </r>
  <r>
    <x v="2"/>
    <s v="B"/>
    <n v="87.847700089769205"/>
    <n v="14"/>
    <x v="5"/>
  </r>
  <r>
    <x v="2"/>
    <s v="A"/>
    <n v="87.893959264038131"/>
    <n v="14"/>
    <x v="5"/>
  </r>
  <r>
    <x v="1"/>
    <s v="C"/>
    <n v="87.920039024611469"/>
    <n v="14"/>
    <x v="5"/>
  </r>
  <r>
    <x v="0"/>
    <s v="A"/>
    <n v="88.075937785179121"/>
    <n v="14"/>
    <x v="5"/>
  </r>
  <r>
    <x v="1"/>
    <s v="C"/>
    <n v="88.309211807500105"/>
    <n v="14"/>
    <x v="5"/>
  </r>
  <r>
    <x v="0"/>
    <s v="A"/>
    <n v="88.398137651965953"/>
    <n v="14"/>
    <x v="5"/>
  </r>
  <r>
    <x v="4"/>
    <s v="B"/>
    <n v="88.45486738398904"/>
    <n v="14"/>
    <x v="5"/>
  </r>
  <r>
    <x v="2"/>
    <s v="C"/>
    <n v="88.981783139461186"/>
    <n v="14"/>
    <x v="5"/>
  </r>
  <r>
    <x v="3"/>
    <s v="A"/>
    <n v="89.004497769637965"/>
    <n v="14"/>
    <x v="5"/>
  </r>
  <r>
    <x v="4"/>
    <s v="B"/>
    <n v="89.287123248213902"/>
    <n v="14"/>
    <x v="5"/>
  </r>
  <r>
    <x v="3"/>
    <s v="C"/>
    <n v="89.469877113588154"/>
    <n v="14"/>
    <x v="5"/>
  </r>
  <r>
    <x v="2"/>
    <s v="C"/>
    <n v="89.728296390676405"/>
    <n v="14"/>
    <x v="5"/>
  </r>
  <r>
    <x v="2"/>
    <s v="C"/>
    <n v="89.776294973562472"/>
    <n v="14"/>
    <x v="5"/>
  </r>
  <r>
    <x v="0"/>
    <s v="C"/>
    <n v="89.846348802966531"/>
    <n v="14"/>
    <x v="5"/>
  </r>
  <r>
    <x v="2"/>
    <s v="A"/>
    <n v="89.898758435156196"/>
    <n v="14"/>
    <x v="5"/>
  </r>
  <r>
    <x v="3"/>
    <s v="B"/>
    <n v="90"/>
    <n v="14"/>
    <x v="5"/>
  </r>
  <r>
    <x v="3"/>
    <s v="B"/>
    <n v="90"/>
    <n v="14"/>
    <x v="5"/>
  </r>
  <r>
    <x v="1"/>
    <s v="B"/>
    <n v="90"/>
    <n v="14"/>
    <x v="5"/>
  </r>
  <r>
    <x v="0"/>
    <s v="B"/>
    <n v="90"/>
    <n v="14"/>
    <x v="5"/>
  </r>
  <r>
    <x v="0"/>
    <s v="B"/>
    <n v="90"/>
    <n v="14"/>
    <x v="5"/>
  </r>
  <r>
    <x v="2"/>
    <s v="B"/>
    <n v="90"/>
    <n v="14"/>
    <x v="5"/>
  </r>
  <r>
    <x v="0"/>
    <s v="A"/>
    <n v="90.014719009632245"/>
    <n v="15"/>
    <x v="6"/>
  </r>
  <r>
    <x v="3"/>
    <s v="B"/>
    <n v="90.029884833784308"/>
    <n v="15"/>
    <x v="6"/>
  </r>
  <r>
    <x v="4"/>
    <s v="B"/>
    <n v="90.111170922755264"/>
    <n v="15"/>
    <x v="6"/>
  </r>
  <r>
    <x v="4"/>
    <s v="B"/>
    <n v="90.278404261043761"/>
    <n v="15"/>
    <x v="6"/>
  </r>
  <r>
    <x v="1"/>
    <s v="B"/>
    <n v="90.347230272600427"/>
    <n v="15"/>
    <x v="6"/>
  </r>
  <r>
    <x v="3"/>
    <s v="B"/>
    <n v="90.38274604070466"/>
    <n v="15"/>
    <x v="6"/>
  </r>
  <r>
    <x v="2"/>
    <s v="B"/>
    <n v="90.404085060145007"/>
    <n v="15"/>
    <x v="6"/>
  </r>
  <r>
    <x v="0"/>
    <s v="C"/>
    <n v="90.610870049276855"/>
    <n v="15"/>
    <x v="6"/>
  </r>
  <r>
    <x v="0"/>
    <s v="A"/>
    <n v="90.871144695556723"/>
    <n v="15"/>
    <x v="6"/>
  </r>
  <r>
    <x v="4"/>
    <s v="C"/>
    <n v="91.180709407199174"/>
    <n v="15"/>
    <x v="6"/>
  </r>
  <r>
    <x v="4"/>
    <s v="C"/>
    <n v="91.424781405366957"/>
    <n v="15"/>
    <x v="6"/>
  </r>
  <r>
    <x v="2"/>
    <s v="B"/>
    <n v="91.453050774434814"/>
    <n v="15"/>
    <x v="6"/>
  </r>
  <r>
    <x v="2"/>
    <s v="C"/>
    <n v="91.628753782133572"/>
    <n v="15"/>
    <x v="6"/>
  </r>
  <r>
    <x v="0"/>
    <s v="A"/>
    <n v="91.666429600154515"/>
    <n v="15"/>
    <x v="6"/>
  </r>
  <r>
    <x v="4"/>
    <s v="C"/>
    <n v="91.762313079088926"/>
    <n v="15"/>
    <x v="6"/>
  </r>
  <r>
    <x v="2"/>
    <s v="B"/>
    <n v="91.873783023474971"/>
    <n v="15"/>
    <x v="6"/>
  </r>
  <r>
    <x v="1"/>
    <s v="B"/>
    <n v="91.906797681149328"/>
    <n v="15"/>
    <x v="6"/>
  </r>
  <r>
    <x v="4"/>
    <s v="B"/>
    <n v="91.913198250113055"/>
    <n v="15"/>
    <x v="6"/>
  </r>
  <r>
    <x v="3"/>
    <s v="C"/>
    <n v="92.011441867798567"/>
    <n v="15"/>
    <x v="6"/>
  </r>
  <r>
    <x v="0"/>
    <s v="C"/>
    <n v="92.113906677768682"/>
    <n v="15"/>
    <x v="6"/>
  </r>
  <r>
    <x v="4"/>
    <s v="B"/>
    <n v="92.339251043158583"/>
    <n v="15"/>
    <x v="6"/>
  </r>
  <r>
    <x v="4"/>
    <s v="B"/>
    <n v="92.363852874841541"/>
    <n v="15"/>
    <x v="6"/>
  </r>
  <r>
    <x v="0"/>
    <s v="C"/>
    <n v="92.59720647794893"/>
    <n v="15"/>
    <x v="6"/>
  </r>
  <r>
    <x v="1"/>
    <s v="B"/>
    <n v="92.866985343862325"/>
    <n v="15"/>
    <x v="6"/>
  </r>
  <r>
    <x v="1"/>
    <s v="B"/>
    <n v="93.0436205836304"/>
    <n v="15"/>
    <x v="6"/>
  </r>
  <r>
    <x v="2"/>
    <s v="C"/>
    <n v="93.563339962274767"/>
    <n v="15"/>
    <x v="6"/>
  </r>
  <r>
    <x v="2"/>
    <s v="B"/>
    <n v="93.884846339351498"/>
    <n v="15"/>
    <x v="6"/>
  </r>
  <r>
    <x v="0"/>
    <s v="A"/>
    <n v="93.909175322623923"/>
    <n v="15"/>
    <x v="6"/>
  </r>
  <r>
    <x v="4"/>
    <s v="B"/>
    <n v="94.024817573954351"/>
    <n v="15"/>
    <x v="6"/>
  </r>
  <r>
    <x v="1"/>
    <s v="C"/>
    <n v="94.297961570264306"/>
    <n v="15"/>
    <x v="6"/>
  </r>
  <r>
    <x v="2"/>
    <s v="B"/>
    <n v="94.515296697936719"/>
    <n v="15"/>
    <x v="6"/>
  </r>
  <r>
    <x v="2"/>
    <s v="C"/>
    <n v="95.000159692135639"/>
    <n v="15"/>
    <x v="6"/>
  </r>
  <r>
    <x v="0"/>
    <s v="C"/>
    <n v="95.022078514448367"/>
    <n v="16"/>
    <x v="6"/>
  </r>
  <r>
    <x v="4"/>
    <s v="A"/>
    <n v="95.152909327298403"/>
    <n v="16"/>
    <x v="6"/>
  </r>
  <r>
    <x v="0"/>
    <s v="A"/>
    <n v="95.203568182187155"/>
    <n v="16"/>
    <x v="6"/>
  </r>
  <r>
    <x v="0"/>
    <s v="B"/>
    <n v="95.704381439718418"/>
    <n v="16"/>
    <x v="6"/>
  </r>
  <r>
    <x v="0"/>
    <s v="B"/>
    <n v="95.721025192760862"/>
    <n v="16"/>
    <x v="6"/>
  </r>
  <r>
    <x v="2"/>
    <s v="C"/>
    <n v="95.787918528076261"/>
    <n v="16"/>
    <x v="6"/>
  </r>
  <r>
    <x v="0"/>
    <s v="B"/>
    <n v="96.012359083106276"/>
    <n v="16"/>
    <x v="6"/>
  </r>
  <r>
    <x v="0"/>
    <s v="C"/>
    <n v="96.306717043335084"/>
    <n v="16"/>
    <x v="6"/>
  </r>
  <r>
    <x v="3"/>
    <s v="B"/>
    <n v="96.799913282738999"/>
    <n v="16"/>
    <x v="6"/>
  </r>
  <r>
    <x v="3"/>
    <s v="B"/>
    <n v="96.84084054431878"/>
    <n v="16"/>
    <x v="6"/>
  </r>
  <r>
    <x v="0"/>
    <s v="B"/>
    <n v="96.90536919340957"/>
    <n v="16"/>
    <x v="6"/>
  </r>
  <r>
    <x v="0"/>
    <s v="C"/>
    <n v="97.499644400231773"/>
    <n v="16"/>
    <x v="6"/>
  </r>
  <r>
    <x v="1"/>
    <s v="B"/>
    <n v="97.756019587977789"/>
    <n v="16"/>
    <x v="6"/>
  </r>
  <r>
    <x v="0"/>
    <s v="B"/>
    <n v="97.995625967159867"/>
    <n v="16"/>
    <x v="6"/>
  </r>
  <r>
    <x v="4"/>
    <s v="B"/>
    <n v="98.008995539275929"/>
    <n v="16"/>
    <x v="6"/>
  </r>
  <r>
    <x v="2"/>
    <s v="C"/>
    <n v="99.797516870312393"/>
    <n v="16"/>
    <x v="6"/>
  </r>
  <r>
    <x v="0"/>
    <s v="C"/>
    <n v="99.85"/>
    <n v="16"/>
    <x v="6"/>
  </r>
  <r>
    <x v="0"/>
    <s v="C"/>
    <n v="99.85"/>
    <n v="16"/>
    <x v="6"/>
  </r>
  <r>
    <x v="5"/>
    <m/>
    <m/>
    <m/>
    <x v="7"/>
  </r>
  <r>
    <x v="5"/>
    <m/>
    <m/>
    <m/>
    <x v="7"/>
  </r>
  <r>
    <x v="5"/>
    <m/>
    <m/>
    <m/>
    <x v="7"/>
  </r>
  <r>
    <x v="5"/>
    <m/>
    <m/>
    <m/>
    <x v="7"/>
  </r>
  <r>
    <x v="5"/>
    <m/>
    <m/>
    <m/>
    <x v="7"/>
  </r>
  <r>
    <x v="5"/>
    <m/>
    <m/>
    <m/>
    <x v="7"/>
  </r>
  <r>
    <x v="5"/>
    <m/>
    <m/>
    <m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pivotTable1.xml><?xml version="1.0" encoding="utf-8"?>
<pivotTableDefinition xmlns="http://schemas.openxmlformats.org/spreadsheetml/2006/main" name="PivotTable4" cacheId="9" dataOnRows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 colHeaderCaption="Standort">
  <location ref="D3:I6" firstHeaderRow="1" firstDataRow="2" firstDataCol="1"/>
  <pivotFields count="5">
    <pivotField showAll="0"/>
    <pivotField showAll="0"/>
    <pivotField showAll="0"/>
    <pivotField axis="axisCol" showAll="0">
      <items count="5">
        <item x="0"/>
        <item x="1"/>
        <item x="2"/>
        <item x="3"/>
        <item t="default"/>
      </items>
    </pivotField>
    <pivotField dataField="1" showAll="0"/>
  </pivotFields>
  <rowFields count="1">
    <field x="-2"/>
  </rowFields>
  <rowItems count="2">
    <i>
      <x/>
    </i>
    <i i="1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2">
    <dataField name="Minimum von Auslastung" fld="4" subtotal="min" baseField="3" baseItem="0"/>
    <dataField name="Maximum von Auslastung" fld="4" subtotal="max" baseField="3" baseItem="0"/>
  </dataFields>
  <formats count="7">
    <format dxfId="24">
      <pivotArea outline="0" collapsedLevelsAreSubtotals="1" fieldPosition="0">
        <references count="1">
          <reference field="3" count="3" selected="0">
            <x v="0"/>
            <x v="1"/>
            <x v="2"/>
          </reference>
        </references>
      </pivotArea>
    </format>
    <format dxfId="23">
      <pivotArea outline="0" collapsedLevelsAreSubtotals="1" fieldPosition="0">
        <references count="1">
          <reference field="3" count="3" selected="0">
            <x v="0"/>
            <x v="1"/>
            <x v="2"/>
          </reference>
        </references>
      </pivotArea>
    </format>
    <format dxfId="22">
      <pivotArea outline="0" collapsedLevelsAreSubtotals="1" fieldPosition="0">
        <references count="1">
          <reference field="3" count="3" selected="0">
            <x v="0"/>
            <x v="1"/>
            <x v="2"/>
          </reference>
        </references>
      </pivotArea>
    </format>
    <format dxfId="21">
      <pivotArea outline="0" collapsedLevelsAreSubtotals="1" fieldPosition="0">
        <references count="1">
          <reference field="3" count="3" selected="0">
            <x v="0"/>
            <x v="1"/>
            <x v="2"/>
          </reference>
        </references>
      </pivotArea>
    </format>
    <format dxfId="20">
      <pivotArea outline="0" collapsedLevelsAreSubtotals="1" fieldPosition="0">
        <references count="1">
          <reference field="3" count="3" selected="0">
            <x v="0"/>
            <x v="1"/>
            <x v="2"/>
          </reference>
        </references>
      </pivotArea>
    </format>
    <format dxfId="19">
      <pivotArea outline="0" collapsedLevelsAreSubtotals="1" fieldPosition="0">
        <references count="1">
          <reference field="3" count="3" selected="0">
            <x v="0"/>
            <x v="1"/>
            <x v="2"/>
          </reference>
        </references>
      </pivotArea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Werte" grandTotalCaption="Gesamt" updatedVersion="6" minRefreshableVersion="3" useAutoFormatting="1" itemPrintTitles="1" createdVersion="6" indent="0" outline="1" outlineData="1" multipleFieldFilters="0" rowHeaderCaption="Auslastung">
  <location ref="A19:C24" firstHeaderRow="0" firstDataRow="1" firstDataCol="1"/>
  <pivotFields count="2">
    <pivotField axis="axisRow" showAll="0">
      <items count="5">
        <item x="0"/>
        <item x="1"/>
        <item x="2"/>
        <item x="3"/>
        <item t="default"/>
      </items>
    </pivotField>
    <pivotField dataField="1" showAll="0">
      <items count="441">
        <item x="280"/>
        <item x="159"/>
        <item x="273"/>
        <item x="225"/>
        <item x="322"/>
        <item x="408"/>
        <item x="198"/>
        <item x="172"/>
        <item x="265"/>
        <item x="154"/>
        <item x="426"/>
        <item x="344"/>
        <item x="217"/>
        <item x="207"/>
        <item x="195"/>
        <item x="323"/>
        <item x="419"/>
        <item x="231"/>
        <item x="244"/>
        <item x="268"/>
        <item x="370"/>
        <item x="230"/>
        <item x="119"/>
        <item x="288"/>
        <item x="179"/>
        <item x="176"/>
        <item x="178"/>
        <item x="183"/>
        <item x="173"/>
        <item x="136"/>
        <item x="431"/>
        <item x="243"/>
        <item x="307"/>
        <item x="221"/>
        <item x="165"/>
        <item x="240"/>
        <item x="312"/>
        <item x="32"/>
        <item x="190"/>
        <item x="54"/>
        <item x="340"/>
        <item x="394"/>
        <item x="397"/>
        <item x="163"/>
        <item x="438"/>
        <item x="216"/>
        <item x="342"/>
        <item x="285"/>
        <item x="250"/>
        <item x="282"/>
        <item x="437"/>
        <item x="181"/>
        <item x="258"/>
        <item x="411"/>
        <item x="213"/>
        <item x="222"/>
        <item x="304"/>
        <item x="271"/>
        <item x="209"/>
        <item x="155"/>
        <item x="361"/>
        <item x="281"/>
        <item x="166"/>
        <item x="351"/>
        <item x="164"/>
        <item x="294"/>
        <item x="137"/>
        <item x="215"/>
        <item x="427"/>
        <item x="391"/>
        <item x="33"/>
        <item x="414"/>
        <item x="434"/>
        <item x="187"/>
        <item x="6"/>
        <item x="104"/>
        <item x="316"/>
        <item x="260"/>
        <item x="149"/>
        <item x="284"/>
        <item x="30"/>
        <item x="390"/>
        <item x="365"/>
        <item x="142"/>
        <item x="14"/>
        <item x="227"/>
        <item x="17"/>
        <item x="331"/>
        <item x="4"/>
        <item x="269"/>
        <item x="301"/>
        <item x="22"/>
        <item x="167"/>
        <item x="360"/>
        <item x="180"/>
        <item x="107"/>
        <item x="286"/>
        <item x="52"/>
        <item x="189"/>
        <item x="328"/>
        <item x="321"/>
        <item x="404"/>
        <item x="21"/>
        <item x="366"/>
        <item x="377"/>
        <item x="234"/>
        <item x="175"/>
        <item x="140"/>
        <item x="148"/>
        <item x="283"/>
        <item x="122"/>
        <item x="354"/>
        <item x="121"/>
        <item x="1"/>
        <item x="15"/>
        <item x="267"/>
        <item x="70"/>
        <item x="245"/>
        <item x="138"/>
        <item x="46"/>
        <item x="353"/>
        <item x="430"/>
        <item x="278"/>
        <item x="239"/>
        <item x="86"/>
        <item x="378"/>
        <item x="313"/>
        <item x="293"/>
        <item x="246"/>
        <item x="338"/>
        <item x="436"/>
        <item x="384"/>
        <item x="368"/>
        <item x="64"/>
        <item x="415"/>
        <item x="305"/>
        <item x="96"/>
        <item x="320"/>
        <item x="262"/>
        <item x="224"/>
        <item x="334"/>
        <item x="381"/>
        <item x="315"/>
        <item x="40"/>
        <item x="141"/>
        <item x="38"/>
        <item x="302"/>
        <item x="429"/>
        <item x="106"/>
        <item x="87"/>
        <item x="398"/>
        <item x="157"/>
        <item x="66"/>
        <item x="272"/>
        <item x="125"/>
        <item x="241"/>
        <item x="184"/>
        <item x="275"/>
        <item x="94"/>
        <item x="424"/>
        <item x="386"/>
        <item x="266"/>
        <item x="36"/>
        <item x="63"/>
        <item x="44"/>
        <item x="201"/>
        <item x="88"/>
        <item x="116"/>
        <item x="23"/>
        <item x="3"/>
        <item x="48"/>
        <item x="171"/>
        <item x="147"/>
        <item x="185"/>
        <item x="78"/>
        <item x="418"/>
        <item x="254"/>
        <item x="120"/>
        <item x="80"/>
        <item x="383"/>
        <item x="352"/>
        <item x="295"/>
        <item x="12"/>
        <item x="261"/>
        <item x="108"/>
        <item x="252"/>
        <item x="156"/>
        <item x="130"/>
        <item x="299"/>
        <item x="35"/>
        <item x="101"/>
        <item x="129"/>
        <item x="255"/>
        <item x="55"/>
        <item x="382"/>
        <item x="310"/>
        <item x="325"/>
        <item x="374"/>
        <item x="401"/>
        <item x="389"/>
        <item x="9"/>
        <item x="392"/>
        <item x="93"/>
        <item x="62"/>
        <item x="210"/>
        <item x="193"/>
        <item x="110"/>
        <item x="5"/>
        <item x="84"/>
        <item x="432"/>
        <item x="131"/>
        <item x="99"/>
        <item x="393"/>
        <item x="92"/>
        <item x="367"/>
        <item x="102"/>
        <item x="335"/>
        <item x="65"/>
        <item x="143"/>
        <item x="111"/>
        <item x="103"/>
        <item x="77"/>
        <item x="91"/>
        <item x="24"/>
        <item x="146"/>
        <item x="235"/>
        <item x="314"/>
        <item x="306"/>
        <item x="168"/>
        <item x="219"/>
        <item x="160"/>
        <item x="410"/>
        <item x="289"/>
        <item x="188"/>
        <item x="100"/>
        <item x="264"/>
        <item x="41"/>
        <item x="396"/>
        <item x="90"/>
        <item x="79"/>
        <item x="375"/>
        <item x="113"/>
        <item x="356"/>
        <item x="98"/>
        <item x="42"/>
        <item x="10"/>
        <item x="72"/>
        <item x="26"/>
        <item x="369"/>
        <item x="242"/>
        <item x="47"/>
        <item x="249"/>
        <item x="232"/>
        <item x="229"/>
        <item x="212"/>
        <item x="118"/>
        <item x="112"/>
        <item x="345"/>
        <item x="59"/>
        <item x="403"/>
        <item x="49"/>
        <item x="67"/>
        <item x="8"/>
        <item x="73"/>
        <item x="395"/>
        <item x="290"/>
        <item x="380"/>
        <item x="25"/>
        <item x="388"/>
        <item x="332"/>
        <item x="161"/>
        <item x="251"/>
        <item x="37"/>
        <item x="362"/>
        <item x="97"/>
        <item x="18"/>
        <item x="326"/>
        <item x="58"/>
        <item x="109"/>
        <item x="385"/>
        <item x="127"/>
        <item x="144"/>
        <item x="371"/>
        <item x="291"/>
        <item x="349"/>
        <item x="339"/>
        <item x="57"/>
        <item x="95"/>
        <item x="223"/>
        <item x="337"/>
        <item x="132"/>
        <item x="405"/>
        <item x="29"/>
        <item x="191"/>
        <item x="202"/>
        <item x="407"/>
        <item x="82"/>
        <item x="402"/>
        <item x="248"/>
        <item x="45"/>
        <item x="152"/>
        <item x="233"/>
        <item x="135"/>
        <item x="27"/>
        <item x="133"/>
        <item x="399"/>
        <item x="357"/>
        <item x="16"/>
        <item x="61"/>
        <item x="2"/>
        <item x="298"/>
        <item x="126"/>
        <item x="363"/>
        <item x="433"/>
        <item x="174"/>
        <item x="7"/>
        <item x="341"/>
        <item x="71"/>
        <item x="60"/>
        <item x="256"/>
        <item x="68"/>
        <item x="31"/>
        <item x="327"/>
        <item x="0"/>
        <item x="186"/>
        <item x="319"/>
        <item x="83"/>
        <item x="387"/>
        <item x="13"/>
        <item x="238"/>
        <item x="308"/>
        <item x="19"/>
        <item x="145"/>
        <item x="177"/>
        <item x="348"/>
        <item x="85"/>
        <item x="226"/>
        <item x="416"/>
        <item x="153"/>
        <item x="355"/>
        <item x="346"/>
        <item x="259"/>
        <item x="53"/>
        <item x="347"/>
        <item x="237"/>
        <item x="50"/>
        <item x="421"/>
        <item x="420"/>
        <item x="115"/>
        <item x="20"/>
        <item x="425"/>
        <item x="409"/>
        <item x="11"/>
        <item x="134"/>
        <item x="76"/>
        <item x="236"/>
        <item x="128"/>
        <item x="400"/>
        <item x="300"/>
        <item x="51"/>
        <item x="105"/>
        <item x="139"/>
        <item x="214"/>
        <item x="117"/>
        <item x="372"/>
        <item x="296"/>
        <item x="56"/>
        <item x="309"/>
        <item x="43"/>
        <item x="192"/>
        <item x="277"/>
        <item x="317"/>
        <item x="336"/>
        <item x="422"/>
        <item x="199"/>
        <item x="123"/>
        <item x="292"/>
        <item x="89"/>
        <item x="297"/>
        <item x="124"/>
        <item x="205"/>
        <item x="358"/>
        <item x="75"/>
        <item x="151"/>
        <item x="350"/>
        <item x="373"/>
        <item x="303"/>
        <item x="423"/>
        <item x="28"/>
        <item x="150"/>
        <item x="69"/>
        <item x="276"/>
        <item x="287"/>
        <item x="228"/>
        <item x="211"/>
        <item x="204"/>
        <item x="203"/>
        <item x="428"/>
        <item x="39"/>
        <item x="435"/>
        <item x="311"/>
        <item x="274"/>
        <item x="343"/>
        <item x="34"/>
        <item x="376"/>
        <item x="279"/>
        <item x="263"/>
        <item x="197"/>
        <item x="330"/>
        <item x="379"/>
        <item x="257"/>
        <item x="170"/>
        <item x="413"/>
        <item x="253"/>
        <item x="162"/>
        <item x="417"/>
        <item x="158"/>
        <item x="74"/>
        <item x="247"/>
        <item x="406"/>
        <item x="194"/>
        <item x="333"/>
        <item x="359"/>
        <item x="81"/>
        <item x="114"/>
        <item x="169"/>
        <item x="208"/>
        <item x="412"/>
        <item x="270"/>
        <item x="329"/>
        <item x="196"/>
        <item x="200"/>
        <item x="218"/>
        <item x="324"/>
        <item x="206"/>
        <item x="182"/>
        <item x="220"/>
        <item x="318"/>
        <item x="364"/>
        <item x="439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Mittelwert" fld="1" subtotal="average" baseField="0" baseItem="1"/>
    <dataField name="Standardabweichung (Stichprobe)" fld="1" subtotal="stdDev" baseField="1" baseItem="0"/>
  </dataFields>
  <formats count="6">
    <format dxfId="17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16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15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14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13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12">
      <pivotArea dataOnly="0" fieldPosition="0">
        <references count="1">
          <reference field="0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Werte" grandTotalCaption="Gesamt" updatedVersion="6" minRefreshableVersion="3" useAutoFormatting="1" itemPrintTitles="1" createdVersion="6" indent="0" outline="1" outlineData="1" multipleFieldFilters="0" rowHeaderCaption="">
  <location ref="A24:C29" firstHeaderRow="0" firstDataRow="1" firstDataCol="1"/>
  <pivotFields count="2">
    <pivotField axis="axisRow" showAll="0">
      <items count="5">
        <item x="0"/>
        <item x="1"/>
        <item x="2"/>
        <item x="3"/>
        <item t="default"/>
      </items>
    </pivotField>
    <pivotField dataField="1" showAll="0">
      <items count="441">
        <item x="280"/>
        <item x="159"/>
        <item x="273"/>
        <item x="225"/>
        <item x="322"/>
        <item x="408"/>
        <item x="198"/>
        <item x="172"/>
        <item x="265"/>
        <item x="154"/>
        <item x="426"/>
        <item x="344"/>
        <item x="217"/>
        <item x="207"/>
        <item x="195"/>
        <item x="323"/>
        <item x="419"/>
        <item x="231"/>
        <item x="244"/>
        <item x="268"/>
        <item x="370"/>
        <item x="230"/>
        <item x="119"/>
        <item x="288"/>
        <item x="179"/>
        <item x="176"/>
        <item x="178"/>
        <item x="183"/>
        <item x="173"/>
        <item x="136"/>
        <item x="431"/>
        <item x="243"/>
        <item x="307"/>
        <item x="221"/>
        <item x="165"/>
        <item x="240"/>
        <item x="312"/>
        <item x="32"/>
        <item x="190"/>
        <item x="54"/>
        <item x="340"/>
        <item x="394"/>
        <item x="397"/>
        <item x="163"/>
        <item x="438"/>
        <item x="216"/>
        <item x="342"/>
        <item x="285"/>
        <item x="250"/>
        <item x="282"/>
        <item x="437"/>
        <item x="181"/>
        <item x="258"/>
        <item x="411"/>
        <item x="213"/>
        <item x="222"/>
        <item x="304"/>
        <item x="271"/>
        <item x="209"/>
        <item x="155"/>
        <item x="361"/>
        <item x="281"/>
        <item x="166"/>
        <item x="351"/>
        <item x="164"/>
        <item x="294"/>
        <item x="137"/>
        <item x="215"/>
        <item x="427"/>
        <item x="391"/>
        <item x="33"/>
        <item x="414"/>
        <item x="434"/>
        <item x="187"/>
        <item x="6"/>
        <item x="104"/>
        <item x="316"/>
        <item x="260"/>
        <item x="149"/>
        <item x="284"/>
        <item x="30"/>
        <item x="390"/>
        <item x="365"/>
        <item x="142"/>
        <item x="14"/>
        <item x="227"/>
        <item x="17"/>
        <item x="331"/>
        <item x="4"/>
        <item x="269"/>
        <item x="301"/>
        <item x="22"/>
        <item x="167"/>
        <item x="360"/>
        <item x="180"/>
        <item x="107"/>
        <item x="286"/>
        <item x="52"/>
        <item x="189"/>
        <item x="328"/>
        <item x="321"/>
        <item x="404"/>
        <item x="21"/>
        <item x="366"/>
        <item x="377"/>
        <item x="234"/>
        <item x="175"/>
        <item x="140"/>
        <item x="148"/>
        <item x="283"/>
        <item x="122"/>
        <item x="354"/>
        <item x="121"/>
        <item x="1"/>
        <item x="15"/>
        <item x="267"/>
        <item x="70"/>
        <item x="245"/>
        <item x="138"/>
        <item x="46"/>
        <item x="353"/>
        <item x="430"/>
        <item x="278"/>
        <item x="239"/>
        <item x="86"/>
        <item x="378"/>
        <item x="313"/>
        <item x="293"/>
        <item x="246"/>
        <item x="338"/>
        <item x="436"/>
        <item x="384"/>
        <item x="368"/>
        <item x="64"/>
        <item x="415"/>
        <item x="305"/>
        <item x="96"/>
        <item x="320"/>
        <item x="262"/>
        <item x="224"/>
        <item x="334"/>
        <item x="381"/>
        <item x="315"/>
        <item x="40"/>
        <item x="141"/>
        <item x="38"/>
        <item x="302"/>
        <item x="429"/>
        <item x="106"/>
        <item x="87"/>
        <item x="398"/>
        <item x="157"/>
        <item x="66"/>
        <item x="272"/>
        <item x="125"/>
        <item x="241"/>
        <item x="184"/>
        <item x="275"/>
        <item x="94"/>
        <item x="424"/>
        <item x="386"/>
        <item x="266"/>
        <item x="36"/>
        <item x="63"/>
        <item x="44"/>
        <item x="201"/>
        <item x="88"/>
        <item x="116"/>
        <item x="23"/>
        <item x="3"/>
        <item x="48"/>
        <item x="171"/>
        <item x="147"/>
        <item x="185"/>
        <item x="78"/>
        <item x="418"/>
        <item x="254"/>
        <item x="120"/>
        <item x="80"/>
        <item x="383"/>
        <item x="352"/>
        <item x="295"/>
        <item x="12"/>
        <item x="261"/>
        <item x="108"/>
        <item x="252"/>
        <item x="156"/>
        <item x="130"/>
        <item x="299"/>
        <item x="35"/>
        <item x="101"/>
        <item x="129"/>
        <item x="255"/>
        <item x="55"/>
        <item x="382"/>
        <item x="310"/>
        <item x="325"/>
        <item x="374"/>
        <item x="401"/>
        <item x="389"/>
        <item x="9"/>
        <item x="392"/>
        <item x="93"/>
        <item x="62"/>
        <item x="210"/>
        <item x="193"/>
        <item x="110"/>
        <item x="5"/>
        <item x="84"/>
        <item x="432"/>
        <item x="131"/>
        <item x="99"/>
        <item x="393"/>
        <item x="92"/>
        <item x="367"/>
        <item x="102"/>
        <item x="335"/>
        <item x="65"/>
        <item x="143"/>
        <item x="111"/>
        <item x="103"/>
        <item x="77"/>
        <item x="91"/>
        <item x="24"/>
        <item x="146"/>
        <item x="235"/>
        <item x="314"/>
        <item x="306"/>
        <item x="168"/>
        <item x="219"/>
        <item x="160"/>
        <item x="410"/>
        <item x="289"/>
        <item x="188"/>
        <item x="100"/>
        <item x="264"/>
        <item x="41"/>
        <item x="396"/>
        <item x="90"/>
        <item x="79"/>
        <item x="375"/>
        <item x="113"/>
        <item x="356"/>
        <item x="98"/>
        <item x="42"/>
        <item x="10"/>
        <item x="72"/>
        <item x="26"/>
        <item x="369"/>
        <item x="242"/>
        <item x="47"/>
        <item x="249"/>
        <item x="232"/>
        <item x="229"/>
        <item x="212"/>
        <item x="118"/>
        <item x="112"/>
        <item x="345"/>
        <item x="59"/>
        <item x="403"/>
        <item x="49"/>
        <item x="67"/>
        <item x="8"/>
        <item x="73"/>
        <item x="395"/>
        <item x="290"/>
        <item x="380"/>
        <item x="25"/>
        <item x="388"/>
        <item x="332"/>
        <item x="161"/>
        <item x="251"/>
        <item x="37"/>
        <item x="362"/>
        <item x="97"/>
        <item x="18"/>
        <item x="326"/>
        <item x="58"/>
        <item x="109"/>
        <item x="385"/>
        <item x="127"/>
        <item x="144"/>
        <item x="371"/>
        <item x="291"/>
        <item x="349"/>
        <item x="339"/>
        <item x="57"/>
        <item x="95"/>
        <item x="223"/>
        <item x="337"/>
        <item x="132"/>
        <item x="405"/>
        <item x="29"/>
        <item x="191"/>
        <item x="202"/>
        <item x="407"/>
        <item x="82"/>
        <item x="402"/>
        <item x="248"/>
        <item x="45"/>
        <item x="152"/>
        <item x="233"/>
        <item x="135"/>
        <item x="27"/>
        <item x="133"/>
        <item x="399"/>
        <item x="357"/>
        <item x="16"/>
        <item x="61"/>
        <item x="2"/>
        <item x="298"/>
        <item x="126"/>
        <item x="363"/>
        <item x="433"/>
        <item x="174"/>
        <item x="7"/>
        <item x="341"/>
        <item x="71"/>
        <item x="60"/>
        <item x="256"/>
        <item x="68"/>
        <item x="31"/>
        <item x="327"/>
        <item x="0"/>
        <item x="186"/>
        <item x="319"/>
        <item x="83"/>
        <item x="387"/>
        <item x="13"/>
        <item x="238"/>
        <item x="308"/>
        <item x="19"/>
        <item x="145"/>
        <item x="177"/>
        <item x="348"/>
        <item x="85"/>
        <item x="226"/>
        <item x="416"/>
        <item x="153"/>
        <item x="355"/>
        <item x="346"/>
        <item x="259"/>
        <item x="53"/>
        <item x="347"/>
        <item x="237"/>
        <item x="50"/>
        <item x="421"/>
        <item x="420"/>
        <item x="115"/>
        <item x="20"/>
        <item x="425"/>
        <item x="409"/>
        <item x="11"/>
        <item x="134"/>
        <item x="76"/>
        <item x="236"/>
        <item x="128"/>
        <item x="400"/>
        <item x="300"/>
        <item x="51"/>
        <item x="105"/>
        <item x="139"/>
        <item x="214"/>
        <item x="117"/>
        <item x="372"/>
        <item x="296"/>
        <item x="56"/>
        <item x="309"/>
        <item x="43"/>
        <item x="192"/>
        <item x="277"/>
        <item x="317"/>
        <item x="336"/>
        <item x="422"/>
        <item x="199"/>
        <item x="123"/>
        <item x="292"/>
        <item x="89"/>
        <item x="297"/>
        <item x="124"/>
        <item x="205"/>
        <item x="358"/>
        <item x="75"/>
        <item x="151"/>
        <item x="350"/>
        <item x="373"/>
        <item x="303"/>
        <item x="423"/>
        <item x="28"/>
        <item x="150"/>
        <item x="69"/>
        <item x="276"/>
        <item x="287"/>
        <item x="228"/>
        <item x="211"/>
        <item x="204"/>
        <item x="203"/>
        <item x="428"/>
        <item x="39"/>
        <item x="435"/>
        <item x="311"/>
        <item x="274"/>
        <item x="343"/>
        <item x="34"/>
        <item x="376"/>
        <item x="279"/>
        <item x="263"/>
        <item x="197"/>
        <item x="330"/>
        <item x="379"/>
        <item x="257"/>
        <item x="170"/>
        <item x="413"/>
        <item x="253"/>
        <item x="162"/>
        <item x="417"/>
        <item x="158"/>
        <item x="74"/>
        <item x="247"/>
        <item x="406"/>
        <item x="194"/>
        <item x="333"/>
        <item x="359"/>
        <item x="81"/>
        <item x="114"/>
        <item x="169"/>
        <item x="208"/>
        <item x="412"/>
        <item x="270"/>
        <item x="329"/>
        <item x="196"/>
        <item x="200"/>
        <item x="218"/>
        <item x="324"/>
        <item x="206"/>
        <item x="182"/>
        <item x="220"/>
        <item x="318"/>
        <item x="364"/>
        <item x="439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Mittelwert" fld="1" subtotal="average" baseField="0" baseItem="1"/>
    <dataField name="Standardabweichung (Stichprobe)" fld="1" subtotal="stdDev" baseField="1" baseItem="0"/>
  </dataFields>
  <formats count="5">
    <format dxfId="11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10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9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8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7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" cacheId="1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D15:E18" firstHeaderRow="1" firstDataRow="1" firstDataCol="1"/>
  <pivotFields count="1">
    <pivotField axis="axisRow" dataField="1" showAll="0">
      <items count="3">
        <item x="0"/>
        <item x="1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Anzahl von Relative Schwankung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 rowHeaderCaption="Zeilenbe-schriftungen">
  <location ref="D4:F11" firstHeaderRow="0" firstDataRow="1" firstDataCol="1"/>
  <pivotFields count="2">
    <pivotField axis="axisRow" showAll="0">
      <items count="7">
        <item x="0"/>
        <item x="4"/>
        <item x="1"/>
        <item x="2"/>
        <item x="3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Mittelwert von Auslastung" fld="1" subtotal="average" baseField="0" baseItem="314899112"/>
    <dataField name="Standardab-weichung (Stichprobe) von Auslastung" fld="1" subtotal="stdDev" baseField="0" baseItem="1"/>
  </dataFields>
  <formats count="7"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field="0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collapsedLevelsAreSubtotals="1" fieldPosition="0">
        <references count="1">
          <reference field="0" count="5">
            <x v="0"/>
            <x v="1"/>
            <x v="2"/>
            <x v="3"/>
            <x v="4"/>
          </reference>
        </references>
      </pivotArea>
    </format>
    <format dxfId="2">
      <pivotArea collapsedLevelsAreSubtotals="1" fieldPosition="0">
        <references count="1">
          <reference field="0" count="5">
            <x v="0"/>
            <x v="1"/>
            <x v="2"/>
            <x v="3"/>
            <x v="4"/>
          </reference>
        </references>
      </pivotArea>
    </format>
    <format dxfId="1">
      <pivotArea collapsedLevelsAreSubtotals="1" fieldPosition="0">
        <references count="1">
          <reference field="0" count="5">
            <x v="0"/>
            <x v="1"/>
            <x v="2"/>
            <x v="3"/>
            <x v="4"/>
          </reference>
        </references>
      </pivotArea>
    </format>
    <format dxfId="0">
      <pivotArea collapsedLevelsAreSubtotals="1" fieldPosition="0">
        <references count="1">
          <reference field="0" count="5">
            <x v="0"/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6" cacheId="13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24:N39" firstHeaderRow="1" firstDataRow="2" firstDataCol="1"/>
  <pivotFields count="4">
    <pivotField axis="axisCol" showAll="0">
      <items count="7">
        <item x="3"/>
        <item x="0"/>
        <item x="4"/>
        <item x="1"/>
        <item x="2"/>
        <item x="5"/>
        <item t="default"/>
      </items>
    </pivotField>
    <pivotField showAll="0"/>
    <pivotField showAll="0"/>
    <pivotField axis="axisRow" dataField="1" showAll="0" sortType="ascending">
      <items count="16">
        <item x="0"/>
        <item m="1" x="13"/>
        <item x="1"/>
        <item x="2"/>
        <item x="3"/>
        <item x="4"/>
        <item x="5"/>
        <item x="6"/>
        <item x="7"/>
        <item x="8"/>
        <item x="9"/>
        <item x="10"/>
        <item x="11"/>
        <item m="1" x="14"/>
        <item x="12"/>
        <item t="default"/>
      </items>
    </pivotField>
  </pivotFields>
  <rowFields count="1">
    <field x="3"/>
  </rowFields>
  <rowItems count="14">
    <i>
      <x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nzahl von Klasse_Auslastung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7" cacheId="1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63:N73" firstHeaderRow="1" firstDataRow="2" firstDataCol="1"/>
  <pivotFields count="5">
    <pivotField axis="axisCol" dataField="1" showAll="0">
      <items count="7">
        <item x="3"/>
        <item x="0"/>
        <item x="4"/>
        <item x="1"/>
        <item x="2"/>
        <item x="5"/>
        <item t="default"/>
      </items>
    </pivotField>
    <pivotField showAll="0"/>
    <pivotField showAll="0"/>
    <pivotField showAll="0"/>
    <pivotField axis="axisRow" showAll="0" sortType="ascending">
      <items count="10">
        <item x="1"/>
        <item x="2"/>
        <item x="3"/>
        <item x="4"/>
        <item x="5"/>
        <item m="1" x="8"/>
        <item x="0"/>
        <item x="6"/>
        <item x="7"/>
        <item t="default"/>
      </items>
    </pivotField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6"/>
    </i>
    <i>
      <x v="7"/>
    </i>
    <i>
      <x v="8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nzahl von Genr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5" cacheId="1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124:M133" firstHeaderRow="1" firstDataRow="2" firstDataCol="1"/>
  <pivotFields count="5">
    <pivotField axis="axisCol" dataField="1" showAll="0">
      <items count="7">
        <item x="3"/>
        <item x="0"/>
        <item x="4"/>
        <item x="1"/>
        <item x="2"/>
        <item h="1" x="5"/>
        <item t="default"/>
      </items>
    </pivotField>
    <pivotField showAll="0"/>
    <pivotField showAll="0"/>
    <pivotField showAll="0"/>
    <pivotField axis="axisRow" showAll="0" sortType="ascending">
      <items count="10">
        <item x="1"/>
        <item x="2"/>
        <item x="3"/>
        <item x="4"/>
        <item x="5"/>
        <item m="1" x="8"/>
        <item x="0"/>
        <item x="6"/>
        <item h="1" x="7"/>
        <item t="default"/>
      </items>
    </pivotField>
  </pivotFields>
  <rowFields count="1">
    <field x="4"/>
  </rowFields>
  <rowItems count="8">
    <i>
      <x/>
    </i>
    <i>
      <x v="1"/>
    </i>
    <i>
      <x v="2"/>
    </i>
    <i>
      <x v="3"/>
    </i>
    <i>
      <x v="4"/>
    </i>
    <i>
      <x v="6"/>
    </i>
    <i>
      <x v="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nzahl von Genre" fld="0" subtotal="count" showDataAs="percentOfRow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4" cacheId="1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111:M120" firstHeaderRow="1" firstDataRow="2" firstDataCol="1"/>
  <pivotFields count="5">
    <pivotField axis="axisCol" dataField="1" showAll="0">
      <items count="7">
        <item x="3"/>
        <item x="0"/>
        <item x="4"/>
        <item x="1"/>
        <item x="2"/>
        <item h="1" x="5"/>
        <item t="default"/>
      </items>
    </pivotField>
    <pivotField showAll="0"/>
    <pivotField showAll="0"/>
    <pivotField showAll="0"/>
    <pivotField axis="axisRow" showAll="0" sortType="ascending">
      <items count="10">
        <item x="1"/>
        <item x="2"/>
        <item x="3"/>
        <item x="4"/>
        <item x="5"/>
        <item m="1" x="8"/>
        <item x="0"/>
        <item x="6"/>
        <item h="1" x="7"/>
        <item t="default"/>
      </items>
    </pivotField>
  </pivotFields>
  <rowFields count="1">
    <field x="4"/>
  </rowFields>
  <rowItems count="8">
    <i>
      <x/>
    </i>
    <i>
      <x v="1"/>
    </i>
    <i>
      <x v="2"/>
    </i>
    <i>
      <x v="3"/>
    </i>
    <i>
      <x v="4"/>
    </i>
    <i>
      <x v="6"/>
    </i>
    <i>
      <x v="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nzahl von Genre" fld="0" subtotal="count" showDataAs="percentOfCo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8.xml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5" Type="http://schemas.openxmlformats.org/officeDocument/2006/relationships/printerSettings" Target="../printerSettings/printerSettings6.bin"/><Relationship Id="rId4" Type="http://schemas.openxmlformats.org/officeDocument/2006/relationships/pivotTable" Target="../pivotTables/pivot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"/>
  <sheetViews>
    <sheetView workbookViewId="0">
      <selection sqref="A1:A30"/>
    </sheetView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OI451"/>
  <sheetViews>
    <sheetView topLeftCell="A413" zoomScaleNormal="100" workbookViewId="0">
      <selection activeCell="D1" sqref="D1:E451"/>
    </sheetView>
  </sheetViews>
  <sheetFormatPr baseColWidth="10" defaultRowHeight="14.5" x14ac:dyDescent="0.35"/>
  <cols>
    <col min="2" max="2" width="15.36328125" customWidth="1"/>
    <col min="3" max="3" width="13.36328125" customWidth="1"/>
    <col min="4" max="5" width="15.36328125" customWidth="1"/>
    <col min="6" max="6" width="19.6328125" customWidth="1"/>
    <col min="7" max="7" width="20.6328125" bestFit="1" customWidth="1"/>
    <col min="8" max="9" width="3.81640625" customWidth="1"/>
    <col min="10" max="10" width="13.6328125" customWidth="1"/>
    <col min="11" max="398" width="20.6328125" customWidth="1"/>
    <col min="399" max="416" width="20.6328125" bestFit="1" customWidth="1"/>
    <col min="417" max="417" width="13.6328125" bestFit="1" customWidth="1"/>
  </cols>
  <sheetData>
    <row r="1" spans="1:399" x14ac:dyDescent="0.35">
      <c r="A1" s="5" t="s">
        <v>0</v>
      </c>
      <c r="B1" s="5" t="s">
        <v>30</v>
      </c>
      <c r="C1" s="5" t="s">
        <v>21</v>
      </c>
      <c r="D1" s="5" t="s">
        <v>22</v>
      </c>
      <c r="E1" s="5" t="s">
        <v>23</v>
      </c>
    </row>
    <row r="2" spans="1:399" x14ac:dyDescent="0.35">
      <c r="A2" s="1">
        <v>1</v>
      </c>
      <c r="B2" t="s">
        <v>34</v>
      </c>
      <c r="C2" s="11" t="s">
        <v>24</v>
      </c>
      <c r="D2" s="1" t="s">
        <v>1</v>
      </c>
      <c r="E2" s="39">
        <v>84.643561624106951</v>
      </c>
    </row>
    <row r="3" spans="1:399" x14ac:dyDescent="0.35">
      <c r="A3" s="1">
        <v>2</v>
      </c>
      <c r="B3" t="s">
        <v>196</v>
      </c>
      <c r="C3" s="11" t="s">
        <v>25</v>
      </c>
      <c r="D3" s="1" t="s">
        <v>1</v>
      </c>
      <c r="E3" s="39">
        <v>74.905351741181221</v>
      </c>
      <c r="F3" s="6"/>
      <c r="G3" s="7"/>
      <c r="H3" s="7"/>
      <c r="I3" s="7"/>
      <c r="J3" s="7"/>
    </row>
    <row r="4" spans="1:399" x14ac:dyDescent="0.35">
      <c r="A4" s="1">
        <v>3</v>
      </c>
      <c r="B4" t="s">
        <v>325</v>
      </c>
      <c r="C4" s="11" t="s">
        <v>26</v>
      </c>
      <c r="D4" s="1" t="s">
        <v>1</v>
      </c>
      <c r="E4" s="39">
        <v>83.960019512305735</v>
      </c>
      <c r="F4" s="6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</row>
    <row r="5" spans="1:399" x14ac:dyDescent="0.35">
      <c r="A5" s="1">
        <v>4</v>
      </c>
      <c r="B5" t="s">
        <v>344</v>
      </c>
      <c r="C5" s="11" t="s">
        <v>27</v>
      </c>
      <c r="D5" s="1" t="s">
        <v>1</v>
      </c>
      <c r="E5" s="39">
        <v>78.056307504157303</v>
      </c>
      <c r="F5" s="6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</row>
    <row r="6" spans="1:399" x14ac:dyDescent="0.35">
      <c r="A6" s="1">
        <v>5</v>
      </c>
      <c r="B6" t="s">
        <v>170</v>
      </c>
      <c r="C6" s="11" t="s">
        <v>28</v>
      </c>
      <c r="D6" s="1" t="s">
        <v>1</v>
      </c>
      <c r="E6" s="39">
        <v>73.368237483082339</v>
      </c>
      <c r="F6" s="6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</row>
    <row r="7" spans="1:399" x14ac:dyDescent="0.35">
      <c r="A7" s="1">
        <v>6</v>
      </c>
      <c r="B7" t="s">
        <v>112</v>
      </c>
      <c r="C7" s="11" t="s">
        <v>24</v>
      </c>
      <c r="D7" s="1" t="s">
        <v>1</v>
      </c>
      <c r="E7" s="39">
        <v>79.355827640101779</v>
      </c>
      <c r="F7" s="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/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/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/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7"/>
      <c r="NW7" s="7"/>
      <c r="NX7" s="7"/>
      <c r="NY7" s="7"/>
      <c r="NZ7" s="7"/>
      <c r="OA7" s="7"/>
      <c r="OB7" s="7"/>
      <c r="OC7" s="7"/>
      <c r="OD7" s="7"/>
      <c r="OE7" s="7"/>
      <c r="OF7" s="7"/>
      <c r="OG7" s="7"/>
      <c r="OH7" s="7"/>
      <c r="OI7" s="7"/>
    </row>
    <row r="8" spans="1:399" x14ac:dyDescent="0.35">
      <c r="A8" s="1">
        <v>7</v>
      </c>
      <c r="B8" t="s">
        <v>301</v>
      </c>
      <c r="C8" s="11" t="s">
        <v>25</v>
      </c>
      <c r="D8" s="1" t="s">
        <v>1</v>
      </c>
      <c r="E8" s="39">
        <v>71.536651577916928</v>
      </c>
      <c r="F8" s="6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  <c r="IX8" s="7"/>
      <c r="IY8" s="7"/>
      <c r="IZ8" s="7"/>
      <c r="JA8" s="7"/>
      <c r="JB8" s="7"/>
      <c r="JC8" s="7"/>
      <c r="JD8" s="7"/>
      <c r="JE8" s="7"/>
      <c r="JF8" s="7"/>
      <c r="JG8" s="7"/>
      <c r="JH8" s="7"/>
      <c r="JI8" s="7"/>
      <c r="JJ8" s="7"/>
      <c r="JK8" s="7"/>
      <c r="JL8" s="7"/>
      <c r="JM8" s="7"/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/>
      <c r="KH8" s="7"/>
      <c r="KI8" s="7"/>
      <c r="KJ8" s="7"/>
      <c r="KK8" s="7"/>
      <c r="KL8" s="7"/>
      <c r="KM8" s="7"/>
      <c r="KN8" s="7"/>
      <c r="KO8" s="7"/>
      <c r="KP8" s="7"/>
      <c r="KQ8" s="7"/>
      <c r="KR8" s="7"/>
      <c r="KS8" s="7"/>
      <c r="KT8" s="7"/>
      <c r="KU8" s="7"/>
      <c r="KV8" s="7"/>
      <c r="KW8" s="7"/>
      <c r="KX8" s="7"/>
      <c r="KY8" s="7"/>
      <c r="KZ8" s="7"/>
      <c r="LA8" s="7"/>
      <c r="LB8" s="7"/>
      <c r="LC8" s="7"/>
      <c r="LD8" s="7"/>
      <c r="LE8" s="7"/>
      <c r="LF8" s="7"/>
      <c r="LG8" s="7"/>
      <c r="LH8" s="7"/>
      <c r="LI8" s="7"/>
      <c r="LJ8" s="7"/>
      <c r="LK8" s="7"/>
      <c r="LL8" s="7"/>
      <c r="LM8" s="7"/>
      <c r="LN8" s="7"/>
      <c r="LO8" s="7"/>
      <c r="LP8" s="7"/>
      <c r="LQ8" s="7"/>
      <c r="LR8" s="7"/>
      <c r="LS8" s="7"/>
      <c r="LT8" s="7"/>
      <c r="LU8" s="7"/>
      <c r="LV8" s="7"/>
      <c r="LW8" s="7"/>
      <c r="LX8" s="7"/>
      <c r="LY8" s="7"/>
      <c r="LZ8" s="7"/>
      <c r="MA8" s="7"/>
      <c r="MB8" s="7"/>
      <c r="MC8" s="7"/>
      <c r="MD8" s="7"/>
      <c r="ME8" s="7"/>
      <c r="MF8" s="7"/>
      <c r="MG8" s="7"/>
      <c r="MH8" s="7"/>
      <c r="MI8" s="7"/>
      <c r="MJ8" s="7"/>
      <c r="MK8" s="7"/>
      <c r="ML8" s="7"/>
      <c r="MM8" s="7"/>
      <c r="MN8" s="7"/>
      <c r="MO8" s="7"/>
      <c r="MP8" s="7"/>
      <c r="MQ8" s="7"/>
      <c r="MR8" s="7"/>
      <c r="MS8" s="7"/>
      <c r="MT8" s="7"/>
      <c r="MU8" s="7"/>
      <c r="MV8" s="7"/>
      <c r="MW8" s="7"/>
      <c r="MX8" s="7"/>
      <c r="MY8" s="7"/>
      <c r="MZ8" s="7"/>
      <c r="NA8" s="7"/>
      <c r="NB8" s="7"/>
      <c r="NC8" s="7"/>
      <c r="ND8" s="7"/>
      <c r="NE8" s="7"/>
      <c r="NF8" s="7"/>
      <c r="NG8" s="7"/>
      <c r="NH8" s="7"/>
      <c r="NI8" s="7"/>
      <c r="NJ8" s="7"/>
      <c r="NK8" s="7"/>
      <c r="NL8" s="7"/>
      <c r="NM8" s="7"/>
      <c r="NN8" s="7"/>
      <c r="NO8" s="7"/>
      <c r="NP8" s="7"/>
      <c r="NQ8" s="7"/>
      <c r="NR8" s="7"/>
      <c r="NS8" s="7"/>
      <c r="NT8" s="7"/>
      <c r="NU8" s="7"/>
      <c r="NV8" s="7"/>
      <c r="NW8" s="7"/>
      <c r="NX8" s="7"/>
      <c r="NY8" s="7"/>
      <c r="NZ8" s="7"/>
      <c r="OA8" s="7"/>
      <c r="OB8" s="7"/>
      <c r="OC8" s="7"/>
      <c r="OD8" s="7"/>
      <c r="OE8" s="7"/>
      <c r="OF8" s="7"/>
      <c r="OG8" s="7"/>
      <c r="OH8" s="7"/>
      <c r="OI8" s="7"/>
    </row>
    <row r="9" spans="1:399" x14ac:dyDescent="0.35">
      <c r="A9" s="1">
        <v>8</v>
      </c>
      <c r="B9" t="s">
        <v>208</v>
      </c>
      <c r="C9" s="11" t="s">
        <v>26</v>
      </c>
      <c r="D9" s="1" t="s">
        <v>1</v>
      </c>
      <c r="E9" s="39">
        <v>84.154605903750053</v>
      </c>
      <c r="F9" s="6"/>
      <c r="G9" s="7"/>
      <c r="H9" s="7"/>
      <c r="I9" s="7"/>
      <c r="J9" s="7"/>
    </row>
    <row r="10" spans="1:399" x14ac:dyDescent="0.35">
      <c r="A10" s="1">
        <v>9</v>
      </c>
      <c r="B10" t="s">
        <v>389</v>
      </c>
      <c r="C10" s="11" t="s">
        <v>27</v>
      </c>
      <c r="D10" s="1" t="s">
        <v>1</v>
      </c>
      <c r="E10" s="39">
        <v>81.98749035007495</v>
      </c>
      <c r="F10" s="6"/>
      <c r="G10" s="7"/>
      <c r="H10" s="7"/>
      <c r="I10" s="7"/>
      <c r="J10" s="7"/>
    </row>
    <row r="11" spans="1:399" x14ac:dyDescent="0.35">
      <c r="A11" s="1">
        <v>10</v>
      </c>
      <c r="B11" t="s">
        <v>139</v>
      </c>
      <c r="C11" s="11" t="s">
        <v>28</v>
      </c>
      <c r="D11" s="1" t="s">
        <v>1</v>
      </c>
      <c r="E11" s="39">
        <v>79.167880559980404</v>
      </c>
      <c r="F11" s="6"/>
      <c r="G11" s="7"/>
      <c r="H11" s="7"/>
      <c r="I11" s="7"/>
      <c r="J11" s="7"/>
    </row>
    <row r="12" spans="1:399" x14ac:dyDescent="0.35">
      <c r="A12" s="1">
        <v>11</v>
      </c>
      <c r="B12" t="s">
        <v>68</v>
      </c>
      <c r="C12" s="11" t="s">
        <v>24</v>
      </c>
      <c r="D12" s="1" t="s">
        <v>1</v>
      </c>
      <c r="E12" s="39">
        <v>81.114761971621192</v>
      </c>
      <c r="F12" s="6"/>
      <c r="G12" s="7"/>
      <c r="H12" s="7"/>
      <c r="I12" s="7"/>
      <c r="J12" s="7"/>
    </row>
    <row r="13" spans="1:399" x14ac:dyDescent="0.35">
      <c r="A13" s="1">
        <v>12</v>
      </c>
      <c r="B13" t="s">
        <v>261</v>
      </c>
      <c r="C13" s="11" t="s">
        <v>25</v>
      </c>
      <c r="D13" s="1" t="s">
        <v>1</v>
      </c>
      <c r="E13" s="39">
        <v>86.511470473924419</v>
      </c>
      <c r="F13" s="6"/>
      <c r="G13" s="7"/>
      <c r="H13" s="7"/>
      <c r="I13" s="7"/>
      <c r="J13" s="7"/>
    </row>
    <row r="14" spans="1:399" x14ac:dyDescent="0.35">
      <c r="A14" s="1">
        <v>13</v>
      </c>
      <c r="B14" t="s">
        <v>303</v>
      </c>
      <c r="C14" s="11" t="s">
        <v>26</v>
      </c>
      <c r="D14" s="1" t="s">
        <v>1</v>
      </c>
      <c r="E14" s="39">
        <v>78.564334191542002</v>
      </c>
      <c r="F14" s="6"/>
      <c r="G14" s="7"/>
      <c r="H14" s="7"/>
      <c r="I14" s="7"/>
      <c r="J14" s="7"/>
    </row>
    <row r="15" spans="1:399" x14ac:dyDescent="0.35">
      <c r="A15" s="1">
        <v>14</v>
      </c>
      <c r="B15" t="s">
        <v>373</v>
      </c>
      <c r="C15" s="11" t="s">
        <v>27</v>
      </c>
      <c r="D15" s="1" t="s">
        <v>1</v>
      </c>
      <c r="E15" s="39">
        <v>84.888147486781236</v>
      </c>
      <c r="F15" s="6"/>
      <c r="G15" s="7"/>
      <c r="H15" s="7"/>
      <c r="I15" s="7"/>
      <c r="J15" s="7"/>
    </row>
    <row r="16" spans="1:399" x14ac:dyDescent="0.35">
      <c r="A16" s="1">
        <v>15</v>
      </c>
      <c r="B16" t="s">
        <v>125</v>
      </c>
      <c r="C16" s="11" t="s">
        <v>28</v>
      </c>
      <c r="D16" s="1" t="s">
        <v>1</v>
      </c>
      <c r="E16" s="39">
        <v>72.924131220206618</v>
      </c>
      <c r="F16" s="6"/>
      <c r="G16" s="7"/>
      <c r="H16" s="7"/>
      <c r="I16" s="7"/>
      <c r="J16" s="7"/>
    </row>
    <row r="17" spans="1:10" x14ac:dyDescent="0.35">
      <c r="A17" s="1">
        <v>16</v>
      </c>
      <c r="B17" t="s">
        <v>39</v>
      </c>
      <c r="C17" s="11" t="s">
        <v>24</v>
      </c>
      <c r="D17" s="1" t="s">
        <v>1</v>
      </c>
      <c r="E17" s="39">
        <v>74.961603988485876</v>
      </c>
      <c r="F17" s="6"/>
      <c r="G17" s="7"/>
      <c r="H17" s="7"/>
      <c r="I17" s="7"/>
      <c r="J17" s="7"/>
    </row>
    <row r="18" spans="1:10" x14ac:dyDescent="0.35">
      <c r="A18" s="1">
        <v>17</v>
      </c>
      <c r="B18" t="s">
        <v>341</v>
      </c>
      <c r="C18" s="11" t="s">
        <v>25</v>
      </c>
      <c r="D18" s="1" t="s">
        <v>1</v>
      </c>
      <c r="E18" s="39">
        <v>83.926095359929604</v>
      </c>
      <c r="F18" s="6"/>
      <c r="G18" s="7"/>
      <c r="H18" s="7"/>
      <c r="I18" s="7"/>
      <c r="J18" s="7"/>
    </row>
    <row r="19" spans="1:10" x14ac:dyDescent="0.35">
      <c r="A19" s="1">
        <v>18</v>
      </c>
      <c r="B19" t="s">
        <v>270</v>
      </c>
      <c r="C19" s="11" t="s">
        <v>26</v>
      </c>
      <c r="D19" s="1" t="s">
        <v>1</v>
      </c>
      <c r="E19" s="39">
        <v>73.038363754749298</v>
      </c>
      <c r="F19" s="6"/>
      <c r="G19" s="7"/>
      <c r="H19" s="7"/>
      <c r="I19" s="7"/>
      <c r="J19" s="7"/>
    </row>
    <row r="20" spans="1:10" x14ac:dyDescent="0.35">
      <c r="A20" s="1">
        <v>19</v>
      </c>
      <c r="B20" t="s">
        <v>358</v>
      </c>
      <c r="C20" s="11" t="s">
        <v>27</v>
      </c>
      <c r="D20" s="1" t="s">
        <v>1</v>
      </c>
      <c r="E20" s="39">
        <v>82.486939365553553</v>
      </c>
      <c r="F20" s="6"/>
      <c r="G20" s="7"/>
      <c r="H20" s="7"/>
      <c r="I20" s="7"/>
      <c r="J20" s="7"/>
    </row>
    <row r="21" spans="1:10" x14ac:dyDescent="0.35">
      <c r="A21" s="1">
        <v>20</v>
      </c>
      <c r="B21" t="s">
        <v>140</v>
      </c>
      <c r="C21" s="11" t="s">
        <v>28</v>
      </c>
      <c r="D21" s="1" t="s">
        <v>1</v>
      </c>
      <c r="E21" s="39">
        <v>84.995536073693074</v>
      </c>
      <c r="F21" s="6"/>
      <c r="G21" s="7"/>
      <c r="H21" s="7"/>
      <c r="I21" s="7"/>
      <c r="J21" s="7"/>
    </row>
    <row r="22" spans="1:10" x14ac:dyDescent="0.35">
      <c r="A22" s="1">
        <v>21</v>
      </c>
      <c r="B22" t="s">
        <v>37</v>
      </c>
      <c r="C22" s="11" t="s">
        <v>24</v>
      </c>
      <c r="D22" s="1" t="s">
        <v>1</v>
      </c>
      <c r="E22" s="39">
        <v>86.181926437420771</v>
      </c>
      <c r="F22" s="6"/>
      <c r="G22" s="7"/>
      <c r="H22" s="7"/>
      <c r="I22" s="7"/>
      <c r="J22" s="7"/>
    </row>
    <row r="23" spans="1:10" x14ac:dyDescent="0.35">
      <c r="A23" s="1">
        <v>22</v>
      </c>
      <c r="B23" t="s">
        <v>309</v>
      </c>
      <c r="C23" s="11" t="s">
        <v>25</v>
      </c>
      <c r="D23" s="1" t="s">
        <v>1</v>
      </c>
      <c r="E23" s="39">
        <v>74.287452409480466</v>
      </c>
      <c r="F23" s="6"/>
      <c r="G23" s="7"/>
      <c r="H23" s="7"/>
      <c r="I23" s="7"/>
      <c r="J23" s="7"/>
    </row>
    <row r="24" spans="1:10" x14ac:dyDescent="0.35">
      <c r="A24" s="1">
        <v>23</v>
      </c>
      <c r="B24" t="s">
        <v>335</v>
      </c>
      <c r="C24" s="11" t="s">
        <v>26</v>
      </c>
      <c r="D24" s="1" t="s">
        <v>1</v>
      </c>
      <c r="E24" s="39">
        <v>73.467940839764196</v>
      </c>
      <c r="F24" s="6"/>
      <c r="G24" s="7"/>
      <c r="H24" s="7"/>
      <c r="I24" s="7"/>
      <c r="J24" s="7"/>
    </row>
    <row r="25" spans="1:10" x14ac:dyDescent="0.35">
      <c r="A25" s="1">
        <v>24</v>
      </c>
      <c r="B25" t="s">
        <v>354</v>
      </c>
      <c r="C25" s="11" t="s">
        <v>27</v>
      </c>
      <c r="D25" s="1" t="s">
        <v>1</v>
      </c>
      <c r="E25" s="39">
        <v>78.015402979945065</v>
      </c>
      <c r="F25" s="6"/>
      <c r="G25" s="7"/>
      <c r="H25" s="7"/>
      <c r="I25" s="7"/>
      <c r="J25" s="7"/>
    </row>
    <row r="26" spans="1:10" x14ac:dyDescent="0.35">
      <c r="A26" s="1">
        <v>25</v>
      </c>
      <c r="B26" t="s">
        <v>153</v>
      </c>
      <c r="C26" s="11" t="s">
        <v>28</v>
      </c>
      <c r="D26" s="1" t="s">
        <v>1</v>
      </c>
      <c r="E26" s="39">
        <v>80.109776010503992</v>
      </c>
      <c r="F26" s="6"/>
      <c r="G26" s="7"/>
      <c r="H26" s="7"/>
      <c r="I26" s="7"/>
      <c r="J26" s="7"/>
    </row>
    <row r="27" spans="1:10" x14ac:dyDescent="0.35">
      <c r="A27" s="1">
        <v>26</v>
      </c>
      <c r="B27" t="s">
        <v>84</v>
      </c>
      <c r="C27" s="11" t="s">
        <v>24</v>
      </c>
      <c r="D27" s="1" t="s">
        <v>1</v>
      </c>
      <c r="E27" s="39">
        <v>82.043498170678504</v>
      </c>
      <c r="F27" s="6"/>
      <c r="G27" s="7"/>
      <c r="H27" s="7"/>
      <c r="I27" s="7"/>
      <c r="J27" s="7"/>
    </row>
    <row r="28" spans="1:10" x14ac:dyDescent="0.35">
      <c r="A28" s="1">
        <v>27</v>
      </c>
      <c r="B28" t="s">
        <v>330</v>
      </c>
      <c r="C28" s="11" t="s">
        <v>25</v>
      </c>
      <c r="D28" s="1" t="s">
        <v>1</v>
      </c>
      <c r="E28" s="39">
        <v>81.269029326067539</v>
      </c>
      <c r="F28" s="6"/>
      <c r="G28" s="7"/>
      <c r="H28" s="7"/>
      <c r="I28" s="7"/>
      <c r="J28" s="7"/>
    </row>
    <row r="29" spans="1:10" x14ac:dyDescent="0.35">
      <c r="A29" s="1">
        <v>28</v>
      </c>
      <c r="B29" t="s">
        <v>264</v>
      </c>
      <c r="C29" s="11" t="s">
        <v>26</v>
      </c>
      <c r="D29" s="1" t="s">
        <v>1</v>
      </c>
      <c r="E29" s="39">
        <v>83.822810867859516</v>
      </c>
      <c r="F29" s="6"/>
      <c r="G29" s="7"/>
      <c r="H29" s="7"/>
      <c r="I29" s="7"/>
      <c r="J29" s="7"/>
    </row>
    <row r="30" spans="1:10" x14ac:dyDescent="0.35">
      <c r="A30" s="1">
        <v>29</v>
      </c>
      <c r="B30" t="s">
        <v>375</v>
      </c>
      <c r="C30" s="11" t="s">
        <v>27</v>
      </c>
      <c r="D30" s="1" t="s">
        <v>1</v>
      </c>
      <c r="E30" s="39">
        <v>89.898758435156196</v>
      </c>
      <c r="F30" s="6"/>
      <c r="G30" s="7"/>
      <c r="H30" s="7"/>
      <c r="I30" s="7"/>
      <c r="J30" s="7"/>
    </row>
    <row r="31" spans="1:10" x14ac:dyDescent="0.35">
      <c r="A31" s="1">
        <v>30</v>
      </c>
      <c r="B31" t="s">
        <v>121</v>
      </c>
      <c r="C31" s="11" t="s">
        <v>28</v>
      </c>
      <c r="D31" s="1" t="s">
        <v>1</v>
      </c>
      <c r="E31" s="39">
        <v>83.22636424243683</v>
      </c>
      <c r="F31" s="6"/>
      <c r="G31" s="7"/>
      <c r="H31" s="7"/>
      <c r="I31" s="7"/>
      <c r="J31" s="7"/>
    </row>
    <row r="32" spans="1:10" x14ac:dyDescent="0.35">
      <c r="A32" s="1">
        <v>31</v>
      </c>
      <c r="B32" t="s">
        <v>54</v>
      </c>
      <c r="C32" s="11" t="s">
        <v>24</v>
      </c>
      <c r="D32" s="1" t="s">
        <v>1</v>
      </c>
      <c r="E32" s="39">
        <v>72.195216691470705</v>
      </c>
      <c r="F32" s="6"/>
      <c r="G32" s="7"/>
      <c r="H32" s="7"/>
      <c r="I32" s="7"/>
      <c r="J32" s="7"/>
    </row>
    <row r="33" spans="1:10" x14ac:dyDescent="0.35">
      <c r="A33" s="1">
        <v>32</v>
      </c>
      <c r="B33" t="s">
        <v>323</v>
      </c>
      <c r="C33" s="11" t="s">
        <v>25</v>
      </c>
      <c r="D33" s="1" t="s">
        <v>1</v>
      </c>
      <c r="E33" s="39">
        <v>84.498906491789967</v>
      </c>
      <c r="F33" s="6"/>
      <c r="G33" s="7"/>
      <c r="H33" s="7"/>
      <c r="I33" s="7"/>
      <c r="J33" s="7"/>
    </row>
    <row r="34" spans="1:10" x14ac:dyDescent="0.35">
      <c r="A34" s="1">
        <v>33</v>
      </c>
      <c r="B34" t="s">
        <v>237</v>
      </c>
      <c r="C34" s="11" t="s">
        <v>26</v>
      </c>
      <c r="D34" s="1" t="s">
        <v>1</v>
      </c>
      <c r="E34" s="39">
        <v>66.946022545453161</v>
      </c>
      <c r="F34" s="6"/>
      <c r="G34" s="7"/>
      <c r="H34" s="7"/>
      <c r="I34" s="7"/>
      <c r="J34" s="7"/>
    </row>
    <row r="35" spans="1:10" x14ac:dyDescent="0.35">
      <c r="A35" s="1">
        <v>34</v>
      </c>
      <c r="B35" t="s">
        <v>342</v>
      </c>
      <c r="C35" s="11" t="s">
        <v>27</v>
      </c>
      <c r="D35" s="1" t="s">
        <v>1</v>
      </c>
      <c r="E35" s="39">
        <v>71.051072356640361</v>
      </c>
      <c r="F35" s="6"/>
      <c r="G35" s="7"/>
      <c r="H35" s="7"/>
      <c r="I35" s="7"/>
      <c r="J35" s="7"/>
    </row>
    <row r="36" spans="1:10" x14ac:dyDescent="0.35">
      <c r="A36" s="1">
        <v>35</v>
      </c>
      <c r="B36" t="s">
        <v>148</v>
      </c>
      <c r="C36" s="11" t="s">
        <v>28</v>
      </c>
      <c r="D36" s="1" t="s">
        <v>1</v>
      </c>
      <c r="E36" s="39">
        <v>91.666429600154515</v>
      </c>
      <c r="F36" s="6"/>
      <c r="G36" s="7"/>
      <c r="H36" s="7"/>
      <c r="I36" s="7"/>
      <c r="J36" s="7"/>
    </row>
    <row r="37" spans="1:10" x14ac:dyDescent="0.35">
      <c r="A37" s="1">
        <v>36</v>
      </c>
      <c r="B37" t="s">
        <v>65</v>
      </c>
      <c r="C37" s="11" t="s">
        <v>24</v>
      </c>
      <c r="D37" s="1" t="s">
        <v>1</v>
      </c>
      <c r="E37" s="39">
        <v>78.787382082809927</v>
      </c>
      <c r="F37" s="6"/>
      <c r="G37" s="7"/>
      <c r="H37" s="7"/>
      <c r="I37" s="7"/>
      <c r="J37" s="7"/>
    </row>
    <row r="38" spans="1:10" x14ac:dyDescent="0.35">
      <c r="A38" s="1">
        <v>37</v>
      </c>
      <c r="B38" t="s">
        <v>241</v>
      </c>
      <c r="C38" s="11" t="s">
        <v>25</v>
      </c>
      <c r="D38" s="1" t="s">
        <v>1</v>
      </c>
      <c r="E38" s="39">
        <v>77.848317434545606</v>
      </c>
      <c r="F38" s="6"/>
      <c r="G38" s="7"/>
      <c r="H38" s="7"/>
      <c r="I38" s="7"/>
      <c r="J38" s="7"/>
    </row>
    <row r="39" spans="1:10" x14ac:dyDescent="0.35">
      <c r="A39" s="1">
        <v>38</v>
      </c>
      <c r="B39" t="s">
        <v>256</v>
      </c>
      <c r="C39" s="11" t="s">
        <v>26</v>
      </c>
      <c r="D39" s="1" t="s">
        <v>1</v>
      </c>
      <c r="E39" s="39">
        <v>82.29524630412925</v>
      </c>
      <c r="F39" s="6"/>
      <c r="G39" s="7"/>
      <c r="H39" s="7"/>
      <c r="I39" s="7"/>
      <c r="J39" s="7"/>
    </row>
    <row r="40" spans="1:10" x14ac:dyDescent="0.35">
      <c r="A40" s="1">
        <v>39</v>
      </c>
      <c r="B40" t="s">
        <v>372</v>
      </c>
      <c r="C40" s="11" t="s">
        <v>27</v>
      </c>
      <c r="D40" s="1" t="s">
        <v>1</v>
      </c>
      <c r="E40" s="39">
        <v>77.084091774013359</v>
      </c>
      <c r="F40" s="6"/>
      <c r="G40" s="7"/>
      <c r="H40" s="7"/>
      <c r="I40" s="7"/>
      <c r="J40" s="7"/>
    </row>
    <row r="41" spans="1:10" x14ac:dyDescent="0.35">
      <c r="A41" s="1">
        <v>40</v>
      </c>
      <c r="B41" t="s">
        <v>126</v>
      </c>
      <c r="C41" s="11" t="s">
        <v>28</v>
      </c>
      <c r="D41" s="1" t="s">
        <v>1</v>
      </c>
      <c r="E41" s="39">
        <v>90.871144695556723</v>
      </c>
      <c r="F41" s="6"/>
      <c r="G41" s="7"/>
      <c r="H41" s="7"/>
      <c r="I41" s="7"/>
      <c r="J41" s="7"/>
    </row>
    <row r="42" spans="1:10" x14ac:dyDescent="0.35">
      <c r="A42" s="1">
        <v>41</v>
      </c>
      <c r="B42" t="s">
        <v>63</v>
      </c>
      <c r="C42" s="11" t="s">
        <v>24</v>
      </c>
      <c r="D42" s="1" t="s">
        <v>1</v>
      </c>
      <c r="E42" s="39">
        <v>77.074564817012288</v>
      </c>
      <c r="F42" s="6"/>
      <c r="G42" s="7"/>
      <c r="H42" s="7"/>
      <c r="I42" s="7"/>
      <c r="J42" s="7"/>
    </row>
    <row r="43" spans="1:10" x14ac:dyDescent="0.35">
      <c r="A43" s="1">
        <v>42</v>
      </c>
      <c r="B43" t="s">
        <v>336</v>
      </c>
      <c r="C43" s="11" t="s">
        <v>25</v>
      </c>
      <c r="D43" s="1" t="s">
        <v>1</v>
      </c>
      <c r="E43" s="39">
        <v>80.822808488010196</v>
      </c>
      <c r="F43" s="6"/>
      <c r="G43" s="7"/>
      <c r="H43" s="7"/>
      <c r="I43" s="7"/>
      <c r="J43" s="7"/>
    </row>
    <row r="44" spans="1:10" x14ac:dyDescent="0.35">
      <c r="A44" s="1">
        <v>43</v>
      </c>
      <c r="B44" t="s">
        <v>206</v>
      </c>
      <c r="C44" s="11" t="s">
        <v>26</v>
      </c>
      <c r="D44" s="1" t="s">
        <v>1</v>
      </c>
      <c r="E44" s="39">
        <v>81.101432189898333</v>
      </c>
      <c r="F44" s="6"/>
      <c r="G44" s="7"/>
      <c r="H44" s="7"/>
      <c r="I44" s="7"/>
      <c r="J44" s="7"/>
    </row>
    <row r="45" spans="1:10" x14ac:dyDescent="0.35">
      <c r="A45" s="1">
        <v>44</v>
      </c>
      <c r="B45" t="s">
        <v>356</v>
      </c>
      <c r="C45" s="11" t="s">
        <v>27</v>
      </c>
      <c r="D45" s="1" t="s">
        <v>1</v>
      </c>
      <c r="E45" s="39">
        <v>87.50007984606782</v>
      </c>
      <c r="F45" s="6"/>
      <c r="G45" s="7"/>
      <c r="H45" s="7"/>
      <c r="I45" s="7"/>
      <c r="J45" s="7"/>
    </row>
    <row r="46" spans="1:10" x14ac:dyDescent="0.35">
      <c r="A46" s="1">
        <v>45</v>
      </c>
      <c r="B46" t="s">
        <v>172</v>
      </c>
      <c r="C46" s="11" t="s">
        <v>28</v>
      </c>
      <c r="D46" s="1" t="s">
        <v>1</v>
      </c>
      <c r="E46" s="39">
        <v>77.88951754453592</v>
      </c>
      <c r="F46" s="6"/>
      <c r="G46" s="7"/>
      <c r="H46" s="7"/>
      <c r="I46" s="7"/>
      <c r="J46" s="7"/>
    </row>
    <row r="47" spans="1:10" x14ac:dyDescent="0.35">
      <c r="A47" s="1">
        <v>46</v>
      </c>
      <c r="B47" t="s">
        <v>86</v>
      </c>
      <c r="C47" s="11" t="s">
        <v>24</v>
      </c>
      <c r="D47" s="1" t="s">
        <v>1</v>
      </c>
      <c r="E47" s="39">
        <v>83.758054845093284</v>
      </c>
      <c r="F47" s="6"/>
      <c r="G47" s="7"/>
      <c r="H47" s="7"/>
      <c r="I47" s="7"/>
      <c r="J47" s="7"/>
    </row>
    <row r="48" spans="1:10" x14ac:dyDescent="0.35">
      <c r="A48" s="1">
        <v>47</v>
      </c>
      <c r="B48" t="s">
        <v>315</v>
      </c>
      <c r="C48" s="11" t="s">
        <v>25</v>
      </c>
      <c r="D48" s="1" t="s">
        <v>1</v>
      </c>
      <c r="E48" s="39">
        <v>75.409746134100715</v>
      </c>
      <c r="F48" s="6"/>
      <c r="G48" s="7"/>
      <c r="H48" s="7"/>
      <c r="I48" s="7"/>
      <c r="J48" s="7"/>
    </row>
    <row r="49" spans="1:10" x14ac:dyDescent="0.35">
      <c r="A49" s="1">
        <v>48</v>
      </c>
      <c r="B49" t="s">
        <v>426</v>
      </c>
      <c r="C49" s="11" t="s">
        <v>26</v>
      </c>
      <c r="D49" s="1" t="s">
        <v>1</v>
      </c>
      <c r="E49" s="39">
        <v>81.485960865466041</v>
      </c>
      <c r="F49" s="6"/>
      <c r="G49" s="7"/>
      <c r="H49" s="7"/>
      <c r="I49" s="7"/>
      <c r="J49" s="7"/>
    </row>
    <row r="50" spans="1:10" x14ac:dyDescent="0.35">
      <c r="A50" s="1">
        <v>49</v>
      </c>
      <c r="B50" t="s">
        <v>378</v>
      </c>
      <c r="C50" s="11" t="s">
        <v>27</v>
      </c>
      <c r="D50" s="1" t="s">
        <v>1</v>
      </c>
      <c r="E50" s="39">
        <v>78.103658072068356</v>
      </c>
      <c r="F50" s="6"/>
      <c r="G50" s="7"/>
      <c r="H50" s="7"/>
      <c r="I50" s="7"/>
      <c r="J50" s="7"/>
    </row>
    <row r="51" spans="1:10" x14ac:dyDescent="0.35">
      <c r="A51" s="1">
        <v>50</v>
      </c>
      <c r="B51" t="s">
        <v>194</v>
      </c>
      <c r="C51" s="11" t="s">
        <v>28</v>
      </c>
      <c r="D51" s="1" t="s">
        <v>1</v>
      </c>
      <c r="E51" s="39">
        <v>81.954288109118352</v>
      </c>
      <c r="F51" s="6"/>
      <c r="G51" s="7"/>
      <c r="H51" s="7"/>
      <c r="I51" s="7"/>
      <c r="J51" s="7"/>
    </row>
    <row r="52" spans="1:10" x14ac:dyDescent="0.35">
      <c r="A52" s="1">
        <v>51</v>
      </c>
      <c r="B52" t="s">
        <v>53</v>
      </c>
      <c r="C52" s="11" t="s">
        <v>24</v>
      </c>
      <c r="D52" s="1" t="s">
        <v>1</v>
      </c>
      <c r="E52" s="39">
        <v>85.956599125056528</v>
      </c>
      <c r="F52" s="6"/>
      <c r="G52" s="7"/>
      <c r="H52" s="7"/>
      <c r="I52" s="7"/>
      <c r="J52" s="7"/>
    </row>
    <row r="53" spans="1:10" x14ac:dyDescent="0.35">
      <c r="A53" s="1">
        <v>52</v>
      </c>
      <c r="B53" t="s">
        <v>286</v>
      </c>
      <c r="C53" s="11" t="s">
        <v>25</v>
      </c>
      <c r="D53" s="1" t="s">
        <v>1</v>
      </c>
      <c r="E53" s="39">
        <v>86.962636689422652</v>
      </c>
      <c r="F53" s="6"/>
      <c r="G53" s="7"/>
      <c r="H53" s="7"/>
      <c r="I53" s="7"/>
      <c r="J53" s="7"/>
    </row>
    <row r="54" spans="1:10" x14ac:dyDescent="0.35">
      <c r="A54" s="1">
        <v>53</v>
      </c>
      <c r="B54" t="s">
        <v>234</v>
      </c>
      <c r="C54" s="11" t="s">
        <v>26</v>
      </c>
      <c r="D54" s="1" t="s">
        <v>1</v>
      </c>
      <c r="E54" s="39">
        <v>74.098254774144152</v>
      </c>
      <c r="F54" s="6"/>
      <c r="G54" s="7"/>
      <c r="H54" s="7"/>
      <c r="I54" s="7"/>
      <c r="J54" s="7"/>
    </row>
    <row r="55" spans="1:10" x14ac:dyDescent="0.35">
      <c r="A55" s="1">
        <v>54</v>
      </c>
      <c r="B55" t="s">
        <v>351</v>
      </c>
      <c r="C55" s="11" t="s">
        <v>27</v>
      </c>
      <c r="D55" s="1" t="s">
        <v>1</v>
      </c>
      <c r="E55" s="39">
        <v>85.814376891066786</v>
      </c>
      <c r="F55" s="6"/>
      <c r="G55" s="7"/>
      <c r="H55" s="7"/>
      <c r="I55" s="7"/>
      <c r="J55" s="7"/>
    </row>
    <row r="56" spans="1:10" x14ac:dyDescent="0.35">
      <c r="A56" s="1">
        <v>55</v>
      </c>
      <c r="B56" t="s">
        <v>157</v>
      </c>
      <c r="C56" s="11" t="s">
        <v>28</v>
      </c>
      <c r="D56" s="1" t="s">
        <v>1</v>
      </c>
      <c r="E56" s="39">
        <v>67.120395417150576</v>
      </c>
      <c r="F56" s="6"/>
      <c r="G56" s="7"/>
      <c r="H56" s="7"/>
      <c r="I56" s="7"/>
      <c r="J56" s="7"/>
    </row>
    <row r="57" spans="1:10" x14ac:dyDescent="0.35">
      <c r="A57" s="1">
        <v>56</v>
      </c>
      <c r="B57" t="s">
        <v>103</v>
      </c>
      <c r="C57" s="11" t="s">
        <v>24</v>
      </c>
      <c r="D57" s="1" t="s">
        <v>1</v>
      </c>
      <c r="E57" s="39">
        <v>78.959231106709922</v>
      </c>
      <c r="F57" s="6"/>
      <c r="G57" s="7"/>
      <c r="H57" s="7"/>
      <c r="I57" s="7"/>
      <c r="J57" s="7"/>
    </row>
    <row r="58" spans="1:10" x14ac:dyDescent="0.35">
      <c r="A58" s="1">
        <v>57</v>
      </c>
      <c r="B58" t="s">
        <v>236</v>
      </c>
      <c r="C58" s="11" t="s">
        <v>25</v>
      </c>
      <c r="D58" s="1" t="s">
        <v>1</v>
      </c>
      <c r="E58" s="39">
        <v>87.44632870919304</v>
      </c>
      <c r="F58" s="6"/>
      <c r="G58" s="7"/>
      <c r="H58" s="7"/>
      <c r="I58" s="7"/>
      <c r="J58" s="7"/>
    </row>
    <row r="59" spans="1:10" x14ac:dyDescent="0.35">
      <c r="A59" s="1">
        <v>58</v>
      </c>
      <c r="B59" t="s">
        <v>296</v>
      </c>
      <c r="C59" s="11" t="s">
        <v>26</v>
      </c>
      <c r="D59" s="1" t="s">
        <v>1</v>
      </c>
      <c r="E59" s="39">
        <v>82.94088522423408</v>
      </c>
      <c r="F59" s="6"/>
      <c r="G59" s="7"/>
      <c r="H59" s="7"/>
      <c r="I59" s="7"/>
      <c r="J59" s="7"/>
    </row>
    <row r="60" spans="1:10" x14ac:dyDescent="0.35">
      <c r="A60" s="1">
        <v>59</v>
      </c>
      <c r="B60" t="s">
        <v>360</v>
      </c>
      <c r="C60" s="11" t="s">
        <v>27</v>
      </c>
      <c r="D60" s="1" t="s">
        <v>1</v>
      </c>
      <c r="E60" s="39">
        <v>82.560364009696059</v>
      </c>
      <c r="F60" s="6"/>
      <c r="G60" s="7"/>
      <c r="H60" s="7"/>
      <c r="I60" s="7"/>
      <c r="J60" s="7"/>
    </row>
    <row r="61" spans="1:10" x14ac:dyDescent="0.35">
      <c r="A61" s="1">
        <v>60</v>
      </c>
      <c r="B61" t="s">
        <v>167</v>
      </c>
      <c r="C61" s="11" t="s">
        <v>28</v>
      </c>
      <c r="D61" s="1" t="s">
        <v>1</v>
      </c>
      <c r="E61" s="39">
        <v>81.89505726666539</v>
      </c>
      <c r="F61" s="6"/>
      <c r="G61" s="7"/>
      <c r="H61" s="7"/>
      <c r="I61" s="7"/>
      <c r="J61" s="7"/>
    </row>
    <row r="62" spans="1:10" x14ac:dyDescent="0.35">
      <c r="A62" s="1">
        <v>61</v>
      </c>
      <c r="B62" t="s">
        <v>99</v>
      </c>
      <c r="C62" s="11" t="s">
        <v>24</v>
      </c>
      <c r="D62" s="1" t="s">
        <v>1</v>
      </c>
      <c r="E62" s="39">
        <v>84.22743369199452</v>
      </c>
      <c r="F62" s="6"/>
      <c r="G62" s="7"/>
      <c r="H62" s="7"/>
      <c r="I62" s="7"/>
      <c r="J62" s="7"/>
    </row>
    <row r="63" spans="1:10" x14ac:dyDescent="0.35">
      <c r="A63" s="1">
        <v>62</v>
      </c>
      <c r="B63" t="s">
        <v>302</v>
      </c>
      <c r="C63" s="11" t="s">
        <v>25</v>
      </c>
      <c r="D63" s="1" t="s">
        <v>1</v>
      </c>
      <c r="E63" s="39">
        <v>83.930256298190216</v>
      </c>
      <c r="F63" s="6"/>
      <c r="G63" s="7"/>
      <c r="H63" s="7"/>
      <c r="I63" s="7"/>
      <c r="J63" s="7"/>
    </row>
    <row r="64" spans="1:10" x14ac:dyDescent="0.35">
      <c r="A64" s="1">
        <v>63</v>
      </c>
      <c r="B64" t="s">
        <v>282</v>
      </c>
      <c r="C64" s="11" t="s">
        <v>26</v>
      </c>
      <c r="D64" s="1" t="s">
        <v>1</v>
      </c>
      <c r="E64" s="39">
        <v>79.229100922093494</v>
      </c>
      <c r="F64" s="6"/>
      <c r="G64" s="7"/>
      <c r="H64" s="7"/>
      <c r="I64" s="7"/>
      <c r="J64" s="7"/>
    </row>
    <row r="65" spans="1:10" x14ac:dyDescent="0.35">
      <c r="A65" s="1">
        <v>64</v>
      </c>
      <c r="B65" t="s">
        <v>391</v>
      </c>
      <c r="C65" s="11" t="s">
        <v>27</v>
      </c>
      <c r="D65" s="1" t="s">
        <v>1</v>
      </c>
      <c r="E65" s="39">
        <v>77.857548805768602</v>
      </c>
      <c r="F65" s="6"/>
      <c r="G65" s="7"/>
      <c r="H65" s="7"/>
      <c r="I65" s="7"/>
      <c r="J65" s="7"/>
    </row>
    <row r="66" spans="1:10" x14ac:dyDescent="0.35">
      <c r="A66" s="1">
        <v>65</v>
      </c>
      <c r="B66" t="s">
        <v>132</v>
      </c>
      <c r="C66" s="11" t="s">
        <v>28</v>
      </c>
      <c r="D66" s="1" t="s">
        <v>1</v>
      </c>
      <c r="E66" s="39">
        <v>76.473172814148711</v>
      </c>
      <c r="F66" s="6"/>
      <c r="G66" s="7"/>
      <c r="H66" s="7"/>
      <c r="I66" s="7"/>
      <c r="J66" s="7"/>
    </row>
    <row r="67" spans="1:10" x14ac:dyDescent="0.35">
      <c r="A67" s="1">
        <v>66</v>
      </c>
      <c r="B67" t="s">
        <v>40</v>
      </c>
      <c r="C67" s="11" t="s">
        <v>24</v>
      </c>
      <c r="D67" s="1" t="s">
        <v>1</v>
      </c>
      <c r="E67" s="39">
        <v>79.621547885908512</v>
      </c>
      <c r="F67" s="6"/>
      <c r="G67" s="7"/>
      <c r="H67" s="7"/>
      <c r="I67" s="7"/>
      <c r="J67" s="7"/>
    </row>
    <row r="68" spans="1:10" x14ac:dyDescent="0.35">
      <c r="A68" s="1">
        <v>67</v>
      </c>
      <c r="B68" t="s">
        <v>275</v>
      </c>
      <c r="C68" s="11" t="s">
        <v>25</v>
      </c>
      <c r="D68" s="1" t="s">
        <v>1</v>
      </c>
      <c r="E68" s="39">
        <v>77.332645307324128</v>
      </c>
      <c r="F68" s="6"/>
      <c r="G68" s="7"/>
      <c r="H68" s="7"/>
      <c r="I68" s="7"/>
      <c r="J68" s="7"/>
    </row>
    <row r="69" spans="1:10" x14ac:dyDescent="0.35">
      <c r="A69" s="1">
        <v>68</v>
      </c>
      <c r="B69" t="s">
        <v>214</v>
      </c>
      <c r="C69" s="11" t="s">
        <v>26</v>
      </c>
      <c r="D69" s="1" t="s">
        <v>1</v>
      </c>
      <c r="E69" s="39">
        <v>81.957312179001747</v>
      </c>
      <c r="F69" s="6"/>
      <c r="G69" s="7"/>
      <c r="H69" s="7"/>
      <c r="I69" s="7"/>
      <c r="J69" s="7"/>
    </row>
    <row r="70" spans="1:10" x14ac:dyDescent="0.35">
      <c r="A70" s="1">
        <v>69</v>
      </c>
      <c r="B70" t="s">
        <v>402</v>
      </c>
      <c r="C70" s="11" t="s">
        <v>27</v>
      </c>
      <c r="D70" s="1" t="s">
        <v>1</v>
      </c>
      <c r="E70" s="39">
        <v>84.490891569730593</v>
      </c>
      <c r="F70" s="6"/>
      <c r="G70" s="7"/>
      <c r="H70" s="7"/>
      <c r="I70" s="7"/>
      <c r="J70" s="7"/>
    </row>
    <row r="71" spans="1:10" x14ac:dyDescent="0.35">
      <c r="A71" s="1">
        <v>70</v>
      </c>
      <c r="B71" t="s">
        <v>425</v>
      </c>
      <c r="C71" s="11" t="s">
        <v>28</v>
      </c>
      <c r="D71" s="1" t="s">
        <v>1</v>
      </c>
      <c r="E71" s="39">
        <v>90.014719009632245</v>
      </c>
      <c r="F71" s="6"/>
      <c r="G71" s="7"/>
      <c r="H71" s="7"/>
      <c r="I71" s="7"/>
      <c r="J71" s="7"/>
    </row>
    <row r="72" spans="1:10" x14ac:dyDescent="0.35">
      <c r="A72" s="1">
        <v>71</v>
      </c>
      <c r="B72" t="s">
        <v>62</v>
      </c>
      <c r="C72" s="11" t="s">
        <v>24</v>
      </c>
      <c r="D72" s="1" t="s">
        <v>1</v>
      </c>
      <c r="E72" s="39">
        <v>75.210214365215506</v>
      </c>
      <c r="F72" s="6"/>
      <c r="G72" s="7"/>
      <c r="H72" s="7"/>
      <c r="I72" s="7"/>
      <c r="J72" s="7"/>
    </row>
    <row r="73" spans="1:10" x14ac:dyDescent="0.35">
      <c r="A73" s="1">
        <v>72</v>
      </c>
      <c r="B73" t="s">
        <v>207</v>
      </c>
      <c r="C73" s="11" t="s">
        <v>25</v>
      </c>
      <c r="D73" s="1" t="s">
        <v>1</v>
      </c>
      <c r="E73" s="39">
        <v>84.226342298352392</v>
      </c>
      <c r="F73" s="6"/>
      <c r="G73" s="7"/>
      <c r="H73" s="7"/>
      <c r="I73" s="7"/>
      <c r="J73" s="7"/>
    </row>
    <row r="74" spans="1:10" x14ac:dyDescent="0.35">
      <c r="A74" s="1">
        <v>73</v>
      </c>
      <c r="B74" t="s">
        <v>268</v>
      </c>
      <c r="C74" s="11" t="s">
        <v>26</v>
      </c>
      <c r="D74" s="1" t="s">
        <v>1</v>
      </c>
      <c r="E74" s="39">
        <v>81.210253230965463</v>
      </c>
      <c r="F74" s="6"/>
      <c r="G74" s="7"/>
      <c r="H74" s="7"/>
      <c r="I74" s="7"/>
      <c r="J74" s="7"/>
    </row>
    <row r="75" spans="1:10" x14ac:dyDescent="0.35">
      <c r="A75" s="1">
        <v>74</v>
      </c>
      <c r="B75" t="s">
        <v>359</v>
      </c>
      <c r="C75" s="11" t="s">
        <v>27</v>
      </c>
      <c r="D75" s="1" t="s">
        <v>1</v>
      </c>
      <c r="E75" s="39">
        <v>82.001570464926772</v>
      </c>
      <c r="F75" s="6"/>
      <c r="G75" s="7"/>
      <c r="H75" s="7"/>
      <c r="I75" s="7"/>
      <c r="J75" s="7"/>
    </row>
    <row r="76" spans="1:10" x14ac:dyDescent="0.35">
      <c r="A76" s="1">
        <v>75</v>
      </c>
      <c r="B76" t="s">
        <v>147</v>
      </c>
      <c r="C76" s="11" t="s">
        <v>28</v>
      </c>
      <c r="D76" s="1" t="s">
        <v>1</v>
      </c>
      <c r="E76" s="39">
        <v>93.909175322623923</v>
      </c>
      <c r="F76" s="6"/>
      <c r="G76" s="7"/>
      <c r="H76" s="7"/>
      <c r="I76" s="7"/>
      <c r="J76" s="7"/>
    </row>
    <row r="77" spans="1:10" x14ac:dyDescent="0.35">
      <c r="A77" s="1">
        <v>76</v>
      </c>
      <c r="B77" t="s">
        <v>43</v>
      </c>
      <c r="C77" s="11" t="s">
        <v>24</v>
      </c>
      <c r="D77" s="1" t="s">
        <v>1</v>
      </c>
      <c r="E77" s="39">
        <v>89.004497769637965</v>
      </c>
      <c r="F77" s="6"/>
      <c r="G77" s="7"/>
      <c r="H77" s="7"/>
      <c r="I77" s="7"/>
      <c r="J77" s="7"/>
    </row>
    <row r="78" spans="1:10" x14ac:dyDescent="0.35">
      <c r="A78" s="1">
        <v>77</v>
      </c>
      <c r="B78" t="s">
        <v>257</v>
      </c>
      <c r="C78" s="11" t="s">
        <v>25</v>
      </c>
      <c r="D78" s="1" t="s">
        <v>1</v>
      </c>
      <c r="E78" s="39">
        <v>86.601840141229331</v>
      </c>
      <c r="F78" s="6"/>
      <c r="G78" s="7"/>
      <c r="H78" s="7"/>
      <c r="I78" s="7"/>
      <c r="J78" s="7"/>
    </row>
    <row r="79" spans="1:10" x14ac:dyDescent="0.35">
      <c r="A79" s="1">
        <v>78</v>
      </c>
      <c r="B79" t="s">
        <v>297</v>
      </c>
      <c r="C79" s="11" t="s">
        <v>26</v>
      </c>
      <c r="D79" s="1" t="s">
        <v>1</v>
      </c>
      <c r="E79" s="39">
        <v>79.774826164866681</v>
      </c>
      <c r="F79" s="6"/>
      <c r="G79" s="7"/>
      <c r="H79" s="7"/>
      <c r="I79" s="7"/>
      <c r="J79" s="7"/>
    </row>
    <row r="80" spans="1:10" x14ac:dyDescent="0.35">
      <c r="A80" s="1">
        <v>79</v>
      </c>
      <c r="B80" t="s">
        <v>396</v>
      </c>
      <c r="C80" s="11" t="s">
        <v>27</v>
      </c>
      <c r="D80" s="1" t="s">
        <v>1</v>
      </c>
      <c r="E80" s="39">
        <v>78.22069867150276</v>
      </c>
      <c r="F80" s="6"/>
      <c r="G80" s="7"/>
      <c r="H80" s="7"/>
      <c r="I80" s="7"/>
      <c r="J80" s="7"/>
    </row>
    <row r="81" spans="1:10" x14ac:dyDescent="0.35">
      <c r="A81" s="1">
        <v>80</v>
      </c>
      <c r="B81" t="s">
        <v>123</v>
      </c>
      <c r="C81" s="11" t="s">
        <v>28</v>
      </c>
      <c r="D81" s="1" t="s">
        <v>1</v>
      </c>
      <c r="E81" s="39">
        <v>80.883551365404855</v>
      </c>
      <c r="F81" s="6"/>
      <c r="G81" s="7"/>
      <c r="H81" s="7"/>
      <c r="I81" s="7"/>
      <c r="J81" s="7"/>
    </row>
    <row r="82" spans="1:10" x14ac:dyDescent="0.35">
      <c r="A82" s="1">
        <v>81</v>
      </c>
      <c r="B82" t="s">
        <v>77</v>
      </c>
      <c r="C82" s="11" t="s">
        <v>24</v>
      </c>
      <c r="D82" s="1" t="s">
        <v>1</v>
      </c>
      <c r="E82" s="39">
        <v>78.379161070261034</v>
      </c>
      <c r="F82" s="6"/>
      <c r="G82" s="7"/>
      <c r="H82" s="7"/>
      <c r="I82" s="7"/>
      <c r="J82" s="7"/>
    </row>
    <row r="83" spans="1:10" x14ac:dyDescent="0.35">
      <c r="A83" s="1">
        <v>82</v>
      </c>
      <c r="B83" t="s">
        <v>229</v>
      </c>
      <c r="C83" s="11" t="s">
        <v>25</v>
      </c>
      <c r="D83" s="1" t="s">
        <v>1</v>
      </c>
      <c r="E83" s="39">
        <v>95.152909327298403</v>
      </c>
      <c r="F83" s="6"/>
      <c r="G83" s="7"/>
      <c r="H83" s="7"/>
      <c r="I83" s="7"/>
      <c r="J83" s="7"/>
    </row>
    <row r="84" spans="1:10" x14ac:dyDescent="0.35">
      <c r="A84" s="1">
        <v>83</v>
      </c>
      <c r="B84" t="s">
        <v>427</v>
      </c>
      <c r="C84" s="11" t="s">
        <v>26</v>
      </c>
      <c r="D84" s="1" t="s">
        <v>1</v>
      </c>
      <c r="E84" s="39">
        <v>83.671857484732755</v>
      </c>
      <c r="F84" s="6"/>
      <c r="G84" s="7"/>
      <c r="H84" s="7"/>
      <c r="I84" s="7"/>
      <c r="J84" s="7"/>
    </row>
    <row r="85" spans="1:10" x14ac:dyDescent="0.35">
      <c r="A85" s="1">
        <v>84</v>
      </c>
      <c r="B85" t="s">
        <v>346</v>
      </c>
      <c r="C85" s="11" t="s">
        <v>27</v>
      </c>
      <c r="D85" s="1" t="s">
        <v>1</v>
      </c>
      <c r="E85" s="39">
        <v>84.864148195338203</v>
      </c>
      <c r="F85" s="6"/>
      <c r="G85" s="7"/>
      <c r="H85" s="7"/>
      <c r="I85" s="7"/>
      <c r="J85" s="7"/>
    </row>
    <row r="86" spans="1:10" x14ac:dyDescent="0.35">
      <c r="A86" s="1">
        <v>85</v>
      </c>
      <c r="B86" t="s">
        <v>122</v>
      </c>
      <c r="C86" s="11" t="s">
        <v>28</v>
      </c>
      <c r="D86" s="1" t="s">
        <v>1</v>
      </c>
      <c r="E86" s="39">
        <v>79.378053416876355</v>
      </c>
      <c r="F86" s="6"/>
      <c r="G86" s="7"/>
      <c r="H86" s="7"/>
      <c r="I86" s="7"/>
      <c r="J86" s="7"/>
    </row>
    <row r="87" spans="1:10" x14ac:dyDescent="0.35">
      <c r="A87" s="1">
        <v>86</v>
      </c>
      <c r="B87" t="s">
        <v>97</v>
      </c>
      <c r="C87" s="11" t="s">
        <v>24</v>
      </c>
      <c r="D87" s="1" t="s">
        <v>1</v>
      </c>
      <c r="E87" s="39">
        <v>85.13920213052188</v>
      </c>
      <c r="F87" s="6"/>
      <c r="G87" s="7"/>
      <c r="H87" s="7"/>
      <c r="I87" s="7"/>
      <c r="J87" s="7"/>
    </row>
    <row r="88" spans="1:10" x14ac:dyDescent="0.35">
      <c r="A88" s="1">
        <v>87</v>
      </c>
      <c r="B88" t="s">
        <v>239</v>
      </c>
      <c r="C88" s="11" t="s">
        <v>25</v>
      </c>
      <c r="D88" s="1" t="s">
        <v>1</v>
      </c>
      <c r="E88" s="39">
        <v>75.894359017256647</v>
      </c>
      <c r="F88" s="6"/>
      <c r="G88" s="7"/>
      <c r="H88" s="7"/>
      <c r="I88" s="7"/>
      <c r="J88" s="7"/>
    </row>
    <row r="89" spans="1:10" x14ac:dyDescent="0.35">
      <c r="A89" s="1">
        <v>88</v>
      </c>
      <c r="B89" t="s">
        <v>251</v>
      </c>
      <c r="C89" s="11" t="s">
        <v>26</v>
      </c>
      <c r="D89" s="1" t="s">
        <v>1</v>
      </c>
      <c r="E89" s="39">
        <v>77.170709775673458</v>
      </c>
      <c r="F89" s="6"/>
      <c r="G89" s="7"/>
      <c r="H89" s="7"/>
      <c r="I89" s="7"/>
      <c r="J89" s="7"/>
    </row>
    <row r="90" spans="1:10" x14ac:dyDescent="0.35">
      <c r="A90" s="1">
        <v>89</v>
      </c>
      <c r="B90" t="s">
        <v>382</v>
      </c>
      <c r="C90" s="11" t="s">
        <v>27</v>
      </c>
      <c r="D90" s="1" t="s">
        <v>1</v>
      </c>
      <c r="E90" s="39">
        <v>77.966477849331568</v>
      </c>
      <c r="F90" s="6"/>
      <c r="G90" s="7"/>
      <c r="H90" s="7"/>
      <c r="I90" s="7"/>
      <c r="J90" s="7"/>
    </row>
    <row r="91" spans="1:10" x14ac:dyDescent="0.35">
      <c r="A91" s="1">
        <v>90</v>
      </c>
      <c r="B91" t="s">
        <v>150</v>
      </c>
      <c r="C91" s="11" t="s">
        <v>28</v>
      </c>
      <c r="D91" s="1" t="s">
        <v>1</v>
      </c>
      <c r="E91" s="39">
        <v>88.075937785179121</v>
      </c>
      <c r="F91" s="6"/>
      <c r="G91" s="7"/>
      <c r="H91" s="7"/>
      <c r="I91" s="7"/>
      <c r="J91" s="7"/>
    </row>
    <row r="92" spans="1:10" x14ac:dyDescent="0.35">
      <c r="A92" s="1">
        <v>91</v>
      </c>
      <c r="B92" t="s">
        <v>105</v>
      </c>
      <c r="C92" s="11" t="s">
        <v>24</v>
      </c>
      <c r="D92" s="1" t="s">
        <v>1</v>
      </c>
      <c r="E92" s="39">
        <v>80.858494786371011</v>
      </c>
      <c r="F92" s="6"/>
      <c r="G92" s="7"/>
      <c r="H92" s="7"/>
      <c r="I92" s="7"/>
      <c r="J92" s="7"/>
    </row>
    <row r="93" spans="1:10" x14ac:dyDescent="0.35">
      <c r="A93" s="1">
        <v>92</v>
      </c>
      <c r="B93" t="s">
        <v>198</v>
      </c>
      <c r="C93" s="11" t="s">
        <v>25</v>
      </c>
      <c r="D93" s="1" t="s">
        <v>1</v>
      </c>
      <c r="E93" s="39">
        <v>80.036527580959955</v>
      </c>
      <c r="F93" s="6"/>
      <c r="G93" s="7"/>
      <c r="H93" s="7"/>
      <c r="I93" s="7"/>
      <c r="J93" s="7"/>
    </row>
    <row r="94" spans="1:10" x14ac:dyDescent="0.35">
      <c r="A94" s="1">
        <v>93</v>
      </c>
      <c r="B94" t="s">
        <v>205</v>
      </c>
      <c r="C94" s="11" t="s">
        <v>26</v>
      </c>
      <c r="D94" s="1" t="s">
        <v>1</v>
      </c>
      <c r="E94" s="39">
        <v>79.504819925277843</v>
      </c>
      <c r="F94" s="6"/>
      <c r="G94" s="7"/>
      <c r="H94" s="7"/>
      <c r="I94" s="7"/>
      <c r="J94" s="7"/>
    </row>
    <row r="95" spans="1:10" x14ac:dyDescent="0.35">
      <c r="A95" s="1">
        <v>94</v>
      </c>
      <c r="B95" t="s">
        <v>347</v>
      </c>
      <c r="C95" s="11" t="s">
        <v>27</v>
      </c>
      <c r="D95" s="1" t="s">
        <v>1</v>
      </c>
      <c r="E95" s="39">
        <v>79.220585777948145</v>
      </c>
      <c r="F95" s="6"/>
      <c r="G95" s="7"/>
      <c r="H95" s="7"/>
      <c r="I95" s="7"/>
      <c r="J95" s="7"/>
    </row>
    <row r="96" spans="1:10" x14ac:dyDescent="0.35">
      <c r="A96" s="1">
        <v>95</v>
      </c>
      <c r="B96" t="s">
        <v>149</v>
      </c>
      <c r="C96" s="11" t="s">
        <v>28</v>
      </c>
      <c r="D96" s="1" t="s">
        <v>1</v>
      </c>
      <c r="E96" s="39">
        <v>77.619647729152348</v>
      </c>
      <c r="F96" s="6"/>
      <c r="G96" s="7"/>
      <c r="H96" s="7"/>
      <c r="I96" s="7"/>
      <c r="J96" s="7"/>
    </row>
    <row r="97" spans="1:10" x14ac:dyDescent="0.35">
      <c r="A97" s="1">
        <v>96</v>
      </c>
      <c r="B97" t="s">
        <v>101</v>
      </c>
      <c r="C97" s="11" t="s">
        <v>24</v>
      </c>
      <c r="D97" s="1" t="s">
        <v>1</v>
      </c>
      <c r="E97" s="39">
        <v>82.960007350338856</v>
      </c>
      <c r="F97" s="6"/>
      <c r="G97" s="7"/>
      <c r="H97" s="7"/>
      <c r="I97" s="7"/>
      <c r="J97" s="7"/>
    </row>
    <row r="98" spans="1:10" x14ac:dyDescent="0.35">
      <c r="A98" s="1">
        <v>97</v>
      </c>
      <c r="B98" t="s">
        <v>320</v>
      </c>
      <c r="C98" s="11" t="s">
        <v>25</v>
      </c>
      <c r="D98" s="1" t="s">
        <v>1</v>
      </c>
      <c r="E98" s="39">
        <v>76.640622157428879</v>
      </c>
      <c r="F98" s="6"/>
      <c r="G98" s="7"/>
      <c r="H98" s="7"/>
      <c r="I98" s="7"/>
      <c r="J98" s="7"/>
    </row>
    <row r="99" spans="1:10" x14ac:dyDescent="0.35">
      <c r="A99" s="1">
        <v>98</v>
      </c>
      <c r="B99" t="s">
        <v>232</v>
      </c>
      <c r="C99" s="11" t="s">
        <v>26</v>
      </c>
      <c r="D99" s="1" t="s">
        <v>1</v>
      </c>
      <c r="E99" s="39">
        <v>82.436854629195295</v>
      </c>
      <c r="F99" s="6"/>
      <c r="G99" s="7"/>
      <c r="H99" s="7"/>
      <c r="I99" s="7"/>
      <c r="J99" s="7"/>
    </row>
    <row r="100" spans="1:10" x14ac:dyDescent="0.35">
      <c r="A100" s="1">
        <v>99</v>
      </c>
      <c r="B100" t="s">
        <v>392</v>
      </c>
      <c r="C100" s="11" t="s">
        <v>27</v>
      </c>
      <c r="D100" s="1" t="s">
        <v>1</v>
      </c>
      <c r="E100" s="39">
        <v>81.059538590197917</v>
      </c>
      <c r="F100" s="6"/>
      <c r="G100" s="7"/>
      <c r="H100" s="7"/>
      <c r="I100" s="7"/>
      <c r="J100" s="7"/>
    </row>
    <row r="101" spans="1:10" x14ac:dyDescent="0.35">
      <c r="A101" s="1">
        <v>100</v>
      </c>
      <c r="B101" t="s">
        <v>130</v>
      </c>
      <c r="C101" s="11" t="s">
        <v>28</v>
      </c>
      <c r="D101" s="1" t="s">
        <v>1</v>
      </c>
      <c r="E101" s="39">
        <v>79.430156094604172</v>
      </c>
      <c r="F101" s="6"/>
      <c r="G101" s="7"/>
      <c r="H101" s="7"/>
      <c r="I101" s="7"/>
      <c r="J101" s="7"/>
    </row>
    <row r="102" spans="1:10" x14ac:dyDescent="0.35">
      <c r="A102" s="1">
        <v>101</v>
      </c>
      <c r="B102" t="s">
        <v>67</v>
      </c>
      <c r="C102" s="11" t="s">
        <v>24</v>
      </c>
      <c r="D102" s="1" t="s">
        <v>1</v>
      </c>
      <c r="E102" s="39">
        <v>80.723707671568263</v>
      </c>
      <c r="F102" s="6"/>
      <c r="G102" s="7"/>
      <c r="H102" s="7"/>
      <c r="I102" s="7"/>
      <c r="J102" s="7"/>
    </row>
    <row r="103" spans="1:10" x14ac:dyDescent="0.35">
      <c r="A103" s="1">
        <v>102</v>
      </c>
      <c r="B103" t="s">
        <v>221</v>
      </c>
      <c r="C103" s="11" t="s">
        <v>25</v>
      </c>
      <c r="D103" s="1" t="s">
        <v>1</v>
      </c>
      <c r="E103" s="39">
        <v>78.826734781687264</v>
      </c>
      <c r="F103" s="6"/>
      <c r="G103" s="7"/>
      <c r="H103" s="7"/>
      <c r="I103" s="7"/>
      <c r="J103" s="7"/>
    </row>
    <row r="104" spans="1:10" x14ac:dyDescent="0.35">
      <c r="A104" s="1">
        <v>103</v>
      </c>
      <c r="B104" t="s">
        <v>219</v>
      </c>
      <c r="C104" s="11" t="s">
        <v>26</v>
      </c>
      <c r="D104" s="1" t="s">
        <v>1</v>
      </c>
      <c r="E104" s="39">
        <v>79.591233290630043</v>
      </c>
      <c r="F104" s="6"/>
      <c r="G104" s="7"/>
      <c r="H104" s="7"/>
      <c r="I104" s="7"/>
      <c r="J104" s="7"/>
    </row>
    <row r="105" spans="1:10" x14ac:dyDescent="0.35">
      <c r="A105" s="1">
        <v>104</v>
      </c>
      <c r="B105" t="s">
        <v>385</v>
      </c>
      <c r="C105" s="11" t="s">
        <v>27</v>
      </c>
      <c r="D105" s="1" t="s">
        <v>1</v>
      </c>
      <c r="E105" s="39">
        <v>79.74534148350358</v>
      </c>
      <c r="F105" s="6"/>
      <c r="G105" s="7"/>
      <c r="H105" s="7"/>
      <c r="I105" s="7"/>
      <c r="J105" s="7"/>
    </row>
    <row r="106" spans="1:10" x14ac:dyDescent="0.35">
      <c r="A106" s="1">
        <v>105</v>
      </c>
      <c r="B106" t="s">
        <v>156</v>
      </c>
      <c r="C106" s="11" t="s">
        <v>28</v>
      </c>
      <c r="D106" s="1" t="s">
        <v>1</v>
      </c>
      <c r="E106" s="39">
        <v>71.785489328322001</v>
      </c>
      <c r="F106" s="6"/>
      <c r="G106" s="7"/>
      <c r="H106" s="7"/>
      <c r="I106" s="7"/>
      <c r="J106" s="7"/>
    </row>
    <row r="107" spans="1:10" x14ac:dyDescent="0.35">
      <c r="A107" s="1">
        <v>106</v>
      </c>
      <c r="B107" t="s">
        <v>104</v>
      </c>
      <c r="C107" s="11" t="s">
        <v>24</v>
      </c>
      <c r="D107" s="1" t="s">
        <v>1</v>
      </c>
      <c r="E107" s="39">
        <v>87.012408786977176</v>
      </c>
      <c r="F107" s="6"/>
      <c r="G107" s="7"/>
      <c r="H107" s="7"/>
      <c r="I107" s="7"/>
      <c r="J107" s="7"/>
    </row>
    <row r="108" spans="1:10" x14ac:dyDescent="0.35">
      <c r="A108" s="1">
        <v>107</v>
      </c>
      <c r="B108" t="s">
        <v>319</v>
      </c>
      <c r="C108" s="11" t="s">
        <v>25</v>
      </c>
      <c r="D108" s="1" t="s">
        <v>1</v>
      </c>
      <c r="E108" s="39">
        <v>77.142828078722232</v>
      </c>
      <c r="F108" s="6"/>
      <c r="G108" s="7"/>
      <c r="H108" s="7"/>
      <c r="I108" s="7"/>
      <c r="J108" s="7"/>
    </row>
    <row r="109" spans="1:10" x14ac:dyDescent="0.35">
      <c r="A109" s="1">
        <v>108</v>
      </c>
      <c r="B109" t="s">
        <v>433</v>
      </c>
      <c r="C109" s="11" t="s">
        <v>26</v>
      </c>
      <c r="D109" s="1" t="s">
        <v>1</v>
      </c>
      <c r="E109" s="39">
        <v>73.858114066824783</v>
      </c>
      <c r="F109" s="6"/>
      <c r="G109" s="7"/>
      <c r="H109" s="7"/>
      <c r="I109" s="7"/>
      <c r="J109" s="7"/>
    </row>
    <row r="110" spans="1:10" x14ac:dyDescent="0.35">
      <c r="A110" s="1">
        <v>109</v>
      </c>
      <c r="B110" t="s">
        <v>442</v>
      </c>
      <c r="C110" s="11" t="s">
        <v>27</v>
      </c>
      <c r="D110" s="1" t="s">
        <v>1</v>
      </c>
      <c r="E110" s="39">
        <v>78.599776063201716</v>
      </c>
      <c r="F110" s="6"/>
      <c r="G110" s="7"/>
      <c r="H110" s="7"/>
      <c r="I110" s="7"/>
      <c r="J110" s="7"/>
    </row>
    <row r="111" spans="1:10" x14ac:dyDescent="0.35">
      <c r="A111" s="1">
        <v>110</v>
      </c>
      <c r="B111" t="s">
        <v>176</v>
      </c>
      <c r="C111" s="11" t="s">
        <v>28</v>
      </c>
      <c r="D111" s="1" t="s">
        <v>1</v>
      </c>
      <c r="E111" s="39">
        <v>82.603678694867995</v>
      </c>
      <c r="F111" s="6"/>
      <c r="G111" s="7"/>
      <c r="H111" s="7"/>
      <c r="I111" s="7"/>
      <c r="J111" s="7"/>
    </row>
    <row r="112" spans="1:10" x14ac:dyDescent="0.35">
      <c r="A112" s="1">
        <v>111</v>
      </c>
      <c r="B112" t="s">
        <v>66</v>
      </c>
      <c r="C112" s="11" t="s">
        <v>24</v>
      </c>
      <c r="D112" s="1" t="s">
        <v>1</v>
      </c>
      <c r="E112" s="39">
        <v>79.337308054236928</v>
      </c>
      <c r="F112" s="6"/>
      <c r="G112" s="7"/>
      <c r="H112" s="7"/>
      <c r="I112" s="7"/>
      <c r="J112" s="7"/>
    </row>
    <row r="113" spans="1:10" x14ac:dyDescent="0.35">
      <c r="A113" s="1">
        <v>112</v>
      </c>
      <c r="B113" t="s">
        <v>228</v>
      </c>
      <c r="C113" s="11" t="s">
        <v>25</v>
      </c>
      <c r="D113" s="1" t="s">
        <v>1</v>
      </c>
      <c r="E113" s="39">
        <v>79.715078047302086</v>
      </c>
      <c r="F113" s="6"/>
      <c r="G113" s="7"/>
      <c r="H113" s="7"/>
      <c r="I113" s="7"/>
      <c r="J113" s="7"/>
    </row>
    <row r="114" spans="1:10" x14ac:dyDescent="0.35">
      <c r="A114" s="1">
        <v>113</v>
      </c>
      <c r="B114" t="s">
        <v>252</v>
      </c>
      <c r="C114" s="11" t="s">
        <v>26</v>
      </c>
      <c r="D114" s="1" t="s">
        <v>1</v>
      </c>
      <c r="E114" s="39">
        <v>81.844239250203827</v>
      </c>
      <c r="F114" s="6"/>
      <c r="G114" s="7"/>
      <c r="H114" s="7"/>
      <c r="I114" s="7"/>
      <c r="J114" s="7"/>
    </row>
    <row r="115" spans="1:10" x14ac:dyDescent="0.35">
      <c r="A115" s="1">
        <v>114</v>
      </c>
      <c r="B115" t="s">
        <v>403</v>
      </c>
      <c r="C115" s="11" t="s">
        <v>27</v>
      </c>
      <c r="D115" s="1" t="s">
        <v>1</v>
      </c>
      <c r="E115" s="39">
        <v>80.958044665821944</v>
      </c>
      <c r="F115" s="6"/>
      <c r="G115" s="7"/>
      <c r="H115" s="7"/>
      <c r="I115" s="7"/>
      <c r="J115" s="7"/>
    </row>
    <row r="116" spans="1:10" x14ac:dyDescent="0.35">
      <c r="A116" s="1">
        <v>115</v>
      </c>
      <c r="B116" t="s">
        <v>163</v>
      </c>
      <c r="C116" s="11" t="s">
        <v>28</v>
      </c>
      <c r="D116" s="1" t="s">
        <v>1</v>
      </c>
      <c r="E116" s="39">
        <v>95.203568182187155</v>
      </c>
      <c r="F116" s="6"/>
      <c r="G116" s="7"/>
      <c r="H116" s="7"/>
      <c r="I116" s="7"/>
      <c r="J116" s="7"/>
    </row>
    <row r="117" spans="1:10" x14ac:dyDescent="0.35">
      <c r="A117" s="1">
        <v>116</v>
      </c>
      <c r="B117" t="s">
        <v>60</v>
      </c>
      <c r="C117" s="11" t="s">
        <v>24</v>
      </c>
      <c r="D117" s="1" t="s">
        <v>1</v>
      </c>
      <c r="E117" s="39">
        <v>86.169625521579292</v>
      </c>
      <c r="F117" s="6"/>
      <c r="G117" s="7"/>
      <c r="H117" s="7"/>
      <c r="I117" s="7"/>
      <c r="J117" s="7"/>
    </row>
    <row r="118" spans="1:10" x14ac:dyDescent="0.35">
      <c r="A118" s="1">
        <v>117</v>
      </c>
      <c r="B118" t="s">
        <v>263</v>
      </c>
      <c r="C118" s="11" t="s">
        <v>25</v>
      </c>
      <c r="D118" s="1" t="s">
        <v>1</v>
      </c>
      <c r="E118" s="39">
        <v>78.004227563797031</v>
      </c>
      <c r="F118" s="6"/>
      <c r="G118" s="7"/>
      <c r="H118" s="7"/>
      <c r="I118" s="7"/>
      <c r="J118" s="7"/>
    </row>
    <row r="119" spans="1:10" x14ac:dyDescent="0.35">
      <c r="A119" s="1">
        <v>118</v>
      </c>
      <c r="B119" t="s">
        <v>230</v>
      </c>
      <c r="C119" s="11" t="s">
        <v>26</v>
      </c>
      <c r="D119" s="1" t="s">
        <v>1</v>
      </c>
      <c r="E119" s="39">
        <v>87.148980785132153</v>
      </c>
      <c r="F119" s="6"/>
      <c r="G119" s="7"/>
      <c r="H119" s="7"/>
      <c r="I119" s="7"/>
      <c r="J119" s="7"/>
    </row>
    <row r="120" spans="1:10" x14ac:dyDescent="0.35">
      <c r="A120" s="1">
        <v>119</v>
      </c>
      <c r="B120" t="s">
        <v>404</v>
      </c>
      <c r="C120" s="11" t="s">
        <v>27</v>
      </c>
      <c r="D120" s="1" t="s">
        <v>1</v>
      </c>
      <c r="E120" s="39">
        <v>81.827874029913801</v>
      </c>
      <c r="F120" s="6"/>
      <c r="G120" s="7"/>
      <c r="H120" s="7"/>
      <c r="I120" s="7"/>
      <c r="J120" s="7"/>
    </row>
    <row r="121" spans="1:10" x14ac:dyDescent="0.35">
      <c r="A121" s="1">
        <v>120</v>
      </c>
      <c r="B121" t="s">
        <v>145</v>
      </c>
      <c r="C121" s="11" t="s">
        <v>28</v>
      </c>
      <c r="D121" s="1" t="s">
        <v>1</v>
      </c>
      <c r="E121" s="39">
        <v>63.673478709533811</v>
      </c>
      <c r="F121" s="6"/>
      <c r="G121" s="7"/>
      <c r="H121" s="7"/>
      <c r="I121" s="7"/>
      <c r="J121" s="7"/>
    </row>
    <row r="122" spans="1:10" x14ac:dyDescent="0.35">
      <c r="A122" s="1">
        <v>121</v>
      </c>
      <c r="B122" t="s">
        <v>74</v>
      </c>
      <c r="C122" s="11" t="s">
        <v>24</v>
      </c>
      <c r="D122" s="1" t="s">
        <v>1</v>
      </c>
      <c r="E122" s="39">
        <v>78.363432496262249</v>
      </c>
      <c r="F122" s="6"/>
      <c r="G122" s="7"/>
      <c r="H122" s="7"/>
      <c r="I122" s="7"/>
      <c r="J122" s="7"/>
    </row>
    <row r="123" spans="1:10" x14ac:dyDescent="0.35">
      <c r="A123" s="1">
        <v>122</v>
      </c>
      <c r="B123" t="s">
        <v>291</v>
      </c>
      <c r="C123" s="11" t="s">
        <v>25</v>
      </c>
      <c r="D123" s="1" t="s">
        <v>1</v>
      </c>
      <c r="E123" s="39">
        <v>74.729955687944312</v>
      </c>
      <c r="F123" s="6"/>
      <c r="G123" s="7"/>
      <c r="H123" s="7"/>
      <c r="I123" s="7"/>
      <c r="J123" s="7"/>
    </row>
    <row r="124" spans="1:10" x14ac:dyDescent="0.35">
      <c r="A124" s="1">
        <v>123</v>
      </c>
      <c r="B124" t="s">
        <v>295</v>
      </c>
      <c r="C124" s="11" t="s">
        <v>26</v>
      </c>
      <c r="D124" s="1" t="s">
        <v>1</v>
      </c>
      <c r="E124" s="39">
        <v>74.64316715602763</v>
      </c>
      <c r="F124" s="6"/>
      <c r="G124" s="7"/>
      <c r="H124" s="7"/>
      <c r="I124" s="7"/>
      <c r="J124" s="7"/>
    </row>
    <row r="125" spans="1:10" x14ac:dyDescent="0.35">
      <c r="A125" s="1">
        <v>124</v>
      </c>
      <c r="B125" t="s">
        <v>361</v>
      </c>
      <c r="C125" s="11" t="s">
        <v>27</v>
      </c>
      <c r="D125" s="1" t="s">
        <v>1</v>
      </c>
      <c r="E125" s="39">
        <v>87.893959264038131</v>
      </c>
      <c r="F125" s="6"/>
      <c r="G125" s="7"/>
      <c r="H125" s="7"/>
      <c r="I125" s="7"/>
      <c r="J125" s="7"/>
    </row>
    <row r="126" spans="1:10" x14ac:dyDescent="0.35">
      <c r="A126" s="1">
        <v>125</v>
      </c>
      <c r="B126" t="s">
        <v>120</v>
      </c>
      <c r="C126" s="11" t="s">
        <v>28</v>
      </c>
      <c r="D126" s="1" t="s">
        <v>1</v>
      </c>
      <c r="E126" s="39">
        <v>88.398137651965953</v>
      </c>
      <c r="F126" s="6"/>
      <c r="G126" s="7"/>
      <c r="H126" s="7"/>
      <c r="I126" s="7"/>
      <c r="J126" s="7"/>
    </row>
    <row r="127" spans="1:10" x14ac:dyDescent="0.35">
      <c r="A127" s="1">
        <v>126</v>
      </c>
      <c r="B127" t="s">
        <v>108</v>
      </c>
      <c r="C127" s="11" t="s">
        <v>24</v>
      </c>
      <c r="D127" s="1" t="s">
        <v>1</v>
      </c>
      <c r="E127" s="39">
        <v>77.532086126739159</v>
      </c>
      <c r="F127" s="6"/>
      <c r="G127" s="7"/>
      <c r="H127" s="7"/>
      <c r="I127" s="7"/>
      <c r="J127" s="7"/>
    </row>
    <row r="128" spans="1:10" x14ac:dyDescent="0.35">
      <c r="A128" s="1">
        <v>127</v>
      </c>
      <c r="B128" t="s">
        <v>246</v>
      </c>
      <c r="C128" s="11" t="s">
        <v>25</v>
      </c>
      <c r="D128" s="1" t="s">
        <v>1</v>
      </c>
      <c r="E128" s="39">
        <v>84.003089770776569</v>
      </c>
      <c r="F128" s="6"/>
      <c r="G128" s="7"/>
      <c r="H128" s="7"/>
      <c r="I128" s="7"/>
      <c r="J128" s="7"/>
    </row>
    <row r="129" spans="1:10" x14ac:dyDescent="0.35">
      <c r="A129" s="1">
        <v>128</v>
      </c>
      <c r="B129" t="s">
        <v>435</v>
      </c>
      <c r="C129" s="11" t="s">
        <v>26</v>
      </c>
      <c r="D129" s="1" t="s">
        <v>1</v>
      </c>
      <c r="E129" s="39">
        <v>82.627751882755547</v>
      </c>
      <c r="F129" s="6"/>
      <c r="G129" s="7"/>
      <c r="H129" s="7"/>
      <c r="I129" s="7"/>
      <c r="J129" s="7"/>
    </row>
    <row r="130" spans="1:10" x14ac:dyDescent="0.35">
      <c r="A130" s="1">
        <v>129</v>
      </c>
      <c r="B130" t="s">
        <v>388</v>
      </c>
      <c r="C130" s="11" t="s">
        <v>27</v>
      </c>
      <c r="D130" s="1" t="s">
        <v>1</v>
      </c>
      <c r="E130" s="39">
        <v>86.781669981137384</v>
      </c>
      <c r="F130" s="6"/>
      <c r="G130" s="7"/>
      <c r="H130" s="7"/>
      <c r="I130" s="7"/>
      <c r="J130" s="7"/>
    </row>
    <row r="131" spans="1:10" x14ac:dyDescent="0.35">
      <c r="A131" s="1">
        <v>130</v>
      </c>
      <c r="B131" t="s">
        <v>113</v>
      </c>
      <c r="C131" s="11" t="s">
        <v>28</v>
      </c>
      <c r="D131" s="1" t="s">
        <v>1</v>
      </c>
      <c r="E131" s="39">
        <v>78.842679360677721</v>
      </c>
      <c r="F131" s="6"/>
      <c r="G131" s="7"/>
      <c r="H131" s="7"/>
      <c r="I131" s="7"/>
      <c r="J131" s="7"/>
    </row>
    <row r="132" spans="1:10" x14ac:dyDescent="0.35">
      <c r="A132" s="1">
        <v>131</v>
      </c>
      <c r="B132" t="s">
        <v>82</v>
      </c>
      <c r="C132" s="11" t="s">
        <v>24</v>
      </c>
      <c r="D132" s="1" t="s">
        <v>1</v>
      </c>
      <c r="E132" s="39">
        <v>78.726627836731495</v>
      </c>
      <c r="F132" s="6"/>
      <c r="G132" s="7"/>
      <c r="H132" s="7"/>
      <c r="I132" s="7"/>
      <c r="J132" s="7"/>
    </row>
    <row r="133" spans="1:10" x14ac:dyDescent="0.35">
      <c r="A133" s="1">
        <v>132</v>
      </c>
      <c r="B133" t="s">
        <v>440</v>
      </c>
      <c r="C133" s="11" t="s">
        <v>25</v>
      </c>
      <c r="D133" s="1" t="s">
        <v>1</v>
      </c>
      <c r="E133" s="39">
        <v>79.403235051431693</v>
      </c>
      <c r="F133" s="6"/>
      <c r="G133" s="7"/>
      <c r="H133" s="7"/>
      <c r="I133" s="7"/>
      <c r="J133" s="7"/>
    </row>
    <row r="134" spans="1:10" x14ac:dyDescent="0.35">
      <c r="A134" s="1">
        <v>133</v>
      </c>
      <c r="B134" t="s">
        <v>203</v>
      </c>
      <c r="C134" s="11" t="s">
        <v>26</v>
      </c>
      <c r="D134" s="1" t="s">
        <v>1</v>
      </c>
      <c r="E134" s="39">
        <v>83.000207016157219</v>
      </c>
      <c r="F134" s="6"/>
      <c r="G134" s="7"/>
      <c r="H134" s="7"/>
      <c r="I134" s="7"/>
      <c r="J134" s="7"/>
    </row>
    <row r="135" spans="1:10" x14ac:dyDescent="0.35">
      <c r="A135" s="1">
        <v>134</v>
      </c>
      <c r="B135" t="s">
        <v>415</v>
      </c>
      <c r="C135" s="11" t="s">
        <v>27</v>
      </c>
      <c r="D135" s="1" t="s">
        <v>1</v>
      </c>
      <c r="E135" s="39">
        <v>83.880438725900603</v>
      </c>
      <c r="F135" s="6"/>
      <c r="G135" s="7"/>
      <c r="H135" s="7"/>
      <c r="I135" s="7"/>
      <c r="J135" s="7"/>
    </row>
    <row r="136" spans="1:10" x14ac:dyDescent="0.35">
      <c r="A136" s="1">
        <v>135</v>
      </c>
      <c r="B136" t="s">
        <v>127</v>
      </c>
      <c r="C136" s="11" t="s">
        <v>28</v>
      </c>
      <c r="D136" s="1" t="s">
        <v>1</v>
      </c>
      <c r="E136" s="39">
        <v>86.564232535311021</v>
      </c>
      <c r="F136" s="6"/>
      <c r="G136" s="7"/>
      <c r="H136" s="7"/>
      <c r="I136" s="7"/>
      <c r="J136" s="7"/>
    </row>
    <row r="137" spans="1:10" x14ac:dyDescent="0.35">
      <c r="A137" s="1">
        <v>136</v>
      </c>
      <c r="B137" t="s">
        <v>57</v>
      </c>
      <c r="C137" s="11" t="s">
        <v>24</v>
      </c>
      <c r="D137" s="1" t="s">
        <v>1</v>
      </c>
      <c r="E137" s="39">
        <v>83.801835646299878</v>
      </c>
      <c r="F137" s="6"/>
      <c r="G137" s="7"/>
      <c r="H137" s="7"/>
      <c r="I137" s="7"/>
      <c r="J137" s="7"/>
    </row>
    <row r="138" spans="1:10" x14ac:dyDescent="0.35">
      <c r="A138" s="1">
        <v>137</v>
      </c>
      <c r="B138" t="s">
        <v>233</v>
      </c>
      <c r="C138" s="11" t="s">
        <v>25</v>
      </c>
      <c r="D138" s="1" t="s">
        <v>1</v>
      </c>
      <c r="E138" s="39">
        <v>65.596150509081781</v>
      </c>
      <c r="F138" s="6"/>
      <c r="G138" s="7"/>
      <c r="H138" s="7"/>
      <c r="I138" s="7"/>
      <c r="J138" s="7"/>
    </row>
    <row r="139" spans="1:10" x14ac:dyDescent="0.35">
      <c r="A139" s="1">
        <v>138</v>
      </c>
      <c r="B139" t="s">
        <v>249</v>
      </c>
      <c r="C139" s="11" t="s">
        <v>26</v>
      </c>
      <c r="D139" s="1" t="s">
        <v>1</v>
      </c>
      <c r="E139" s="39">
        <v>70.12825355748646</v>
      </c>
      <c r="F139" s="6"/>
      <c r="G139" s="7"/>
      <c r="H139" s="7"/>
      <c r="I139" s="7"/>
      <c r="J139" s="7"/>
    </row>
    <row r="140" spans="1:10" x14ac:dyDescent="0.35">
      <c r="A140" s="1">
        <v>139</v>
      </c>
      <c r="B140" t="s">
        <v>366</v>
      </c>
      <c r="C140" s="11" t="s">
        <v>27</v>
      </c>
      <c r="D140" s="1" t="s">
        <v>1</v>
      </c>
      <c r="E140" s="39">
        <v>75.371138084010454</v>
      </c>
      <c r="F140" s="6"/>
      <c r="G140" s="7"/>
      <c r="H140" s="7"/>
      <c r="I140" s="7"/>
      <c r="J140" s="7"/>
    </row>
    <row r="141" spans="1:10" x14ac:dyDescent="0.35">
      <c r="A141" s="1">
        <v>140</v>
      </c>
      <c r="B141" t="s">
        <v>114</v>
      </c>
      <c r="C141" s="11" t="s">
        <v>28</v>
      </c>
      <c r="D141" s="1" t="s">
        <v>1</v>
      </c>
      <c r="E141" s="39">
        <v>87.07391336618457</v>
      </c>
      <c r="F141" s="6"/>
      <c r="G141" s="7"/>
      <c r="H141" s="7"/>
      <c r="I141" s="7"/>
      <c r="J141" s="7"/>
    </row>
    <row r="142" spans="1:10" x14ac:dyDescent="0.35">
      <c r="A142" s="1">
        <v>141</v>
      </c>
      <c r="B142" t="s">
        <v>41</v>
      </c>
      <c r="C142" s="11" t="s">
        <v>24</v>
      </c>
      <c r="D142" s="1" t="s">
        <v>1</v>
      </c>
      <c r="E142" s="39">
        <v>74.458926266815979</v>
      </c>
      <c r="F142" s="6"/>
      <c r="G142" s="7"/>
      <c r="H142" s="7"/>
      <c r="I142" s="7"/>
      <c r="J142" s="7"/>
    </row>
    <row r="143" spans="1:10" x14ac:dyDescent="0.35">
      <c r="A143" s="1">
        <v>142</v>
      </c>
      <c r="B143" t="s">
        <v>260</v>
      </c>
      <c r="C143" s="11" t="s">
        <v>25</v>
      </c>
      <c r="D143" s="1" t="s">
        <v>1</v>
      </c>
      <c r="E143" s="39">
        <v>77.080459479548153</v>
      </c>
      <c r="F143" s="6"/>
      <c r="G143" s="7"/>
      <c r="H143" s="7"/>
      <c r="I143" s="7"/>
      <c r="J143" s="7"/>
    </row>
    <row r="144" spans="1:10" x14ac:dyDescent="0.35">
      <c r="A144" s="1">
        <v>143</v>
      </c>
      <c r="B144" t="s">
        <v>429</v>
      </c>
      <c r="C144" s="11" t="s">
        <v>26</v>
      </c>
      <c r="D144" s="1" t="s">
        <v>1</v>
      </c>
      <c r="E144" s="39">
        <v>72.875382304191589</v>
      </c>
      <c r="F144" s="6"/>
      <c r="G144" s="7"/>
      <c r="H144" s="7"/>
      <c r="I144" s="7"/>
      <c r="J144" s="7"/>
    </row>
    <row r="145" spans="1:10" x14ac:dyDescent="0.35">
      <c r="A145" s="1">
        <v>144</v>
      </c>
      <c r="B145" t="s">
        <v>343</v>
      </c>
      <c r="C145" s="11" t="s">
        <v>27</v>
      </c>
      <c r="D145" s="1" t="s">
        <v>1</v>
      </c>
      <c r="E145" s="39">
        <v>79.700139596825466</v>
      </c>
      <c r="F145" s="6"/>
      <c r="G145" s="7"/>
      <c r="H145" s="7"/>
      <c r="I145" s="7"/>
      <c r="J145" s="7"/>
    </row>
    <row r="146" spans="1:10" x14ac:dyDescent="0.35">
      <c r="A146" s="1">
        <v>145</v>
      </c>
      <c r="B146" t="s">
        <v>184</v>
      </c>
      <c r="C146" s="11" t="s">
        <v>28</v>
      </c>
      <c r="D146" s="1" t="s">
        <v>1</v>
      </c>
      <c r="E146" s="39">
        <v>82.720184966165107</v>
      </c>
      <c r="F146" s="6"/>
      <c r="G146" s="7"/>
      <c r="H146" s="7"/>
      <c r="I146" s="7"/>
      <c r="J146" s="7"/>
    </row>
    <row r="147" spans="1:10" x14ac:dyDescent="0.35">
      <c r="A147" s="1">
        <v>146</v>
      </c>
      <c r="B147" t="s">
        <v>100</v>
      </c>
      <c r="C147" s="11" t="s">
        <v>24</v>
      </c>
      <c r="D147" s="1" t="s">
        <v>1</v>
      </c>
      <c r="E147" s="39">
        <v>85.055585461377632</v>
      </c>
      <c r="F147" s="6"/>
      <c r="G147" s="7"/>
      <c r="H147" s="7"/>
      <c r="I147" s="7"/>
      <c r="J147" s="7"/>
    </row>
    <row r="148" spans="1:10" x14ac:dyDescent="0.35">
      <c r="A148" s="1">
        <v>147</v>
      </c>
      <c r="B148" t="s">
        <v>227</v>
      </c>
      <c r="C148" s="11" t="s">
        <v>25</v>
      </c>
      <c r="D148" s="1" t="s">
        <v>1</v>
      </c>
      <c r="E148" s="39">
        <v>80.145939793583238</v>
      </c>
      <c r="F148" s="6"/>
      <c r="G148" s="7"/>
      <c r="H148" s="7"/>
      <c r="I148" s="7"/>
      <c r="J148" s="7"/>
    </row>
    <row r="149" spans="1:10" x14ac:dyDescent="0.35">
      <c r="A149" s="1">
        <v>148</v>
      </c>
      <c r="B149" t="s">
        <v>245</v>
      </c>
      <c r="C149" s="11" t="s">
        <v>26</v>
      </c>
      <c r="D149" s="1" t="s">
        <v>1</v>
      </c>
      <c r="E149" s="39">
        <v>78.186433458613465</v>
      </c>
      <c r="F149" s="6"/>
      <c r="G149" s="7"/>
      <c r="H149" s="7"/>
      <c r="I149" s="7"/>
      <c r="J149" s="7"/>
    </row>
    <row r="150" spans="1:10" x14ac:dyDescent="0.35">
      <c r="A150" s="1">
        <v>149</v>
      </c>
      <c r="B150" t="s">
        <v>348</v>
      </c>
      <c r="C150" s="11" t="s">
        <v>27</v>
      </c>
      <c r="D150" s="1" t="s">
        <v>1</v>
      </c>
      <c r="E150" s="39">
        <v>74.53045802511042</v>
      </c>
      <c r="F150" s="6"/>
      <c r="G150" s="7"/>
      <c r="H150" s="7"/>
      <c r="I150" s="7"/>
      <c r="J150" s="7"/>
    </row>
    <row r="151" spans="1:10" x14ac:dyDescent="0.35">
      <c r="A151" s="1">
        <v>150</v>
      </c>
      <c r="B151" t="s">
        <v>134</v>
      </c>
      <c r="C151" s="11" t="s">
        <v>28</v>
      </c>
      <c r="D151" s="1" t="s">
        <v>1</v>
      </c>
      <c r="E151" s="39">
        <v>72.018047123565339</v>
      </c>
      <c r="F151" s="6"/>
      <c r="G151" s="7"/>
      <c r="H151" s="7"/>
      <c r="I151" s="7"/>
      <c r="J151" s="7"/>
    </row>
    <row r="152" spans="1:10" x14ac:dyDescent="0.35">
      <c r="A152" s="1">
        <v>151</v>
      </c>
      <c r="B152" t="s">
        <v>46</v>
      </c>
      <c r="C152" s="11" t="s">
        <v>24</v>
      </c>
      <c r="D152" s="4" t="s">
        <v>2</v>
      </c>
      <c r="E152" s="39">
        <v>90</v>
      </c>
      <c r="F152" s="6"/>
      <c r="G152" s="7"/>
      <c r="H152" s="7"/>
      <c r="I152" s="7"/>
      <c r="J152" s="7"/>
    </row>
    <row r="153" spans="1:10" x14ac:dyDescent="0.35">
      <c r="A153" s="1">
        <v>152</v>
      </c>
      <c r="B153" t="s">
        <v>329</v>
      </c>
      <c r="C153" s="11" t="s">
        <v>25</v>
      </c>
      <c r="D153" s="4" t="s">
        <v>2</v>
      </c>
      <c r="E153" s="39">
        <v>89.287123248213902</v>
      </c>
      <c r="F153" s="6"/>
      <c r="G153" s="7"/>
      <c r="H153" s="7"/>
      <c r="I153" s="7"/>
      <c r="J153" s="7"/>
    </row>
    <row r="154" spans="1:10" x14ac:dyDescent="0.35">
      <c r="A154" s="1">
        <v>153</v>
      </c>
      <c r="B154" t="s">
        <v>248</v>
      </c>
      <c r="C154" s="11" t="s">
        <v>26</v>
      </c>
      <c r="D154" s="4" t="s">
        <v>2</v>
      </c>
      <c r="E154" s="39">
        <v>83.770355760934763</v>
      </c>
      <c r="F154" s="6"/>
      <c r="G154" s="7"/>
      <c r="H154" s="7"/>
      <c r="I154" s="7"/>
      <c r="J154" s="7"/>
    </row>
    <row r="155" spans="1:10" x14ac:dyDescent="0.35">
      <c r="A155" s="1">
        <v>154</v>
      </c>
      <c r="B155" t="s">
        <v>380</v>
      </c>
      <c r="C155" s="11" t="s">
        <v>27</v>
      </c>
      <c r="D155" s="4" t="s">
        <v>2</v>
      </c>
      <c r="E155" s="39">
        <v>85.286574378260411</v>
      </c>
      <c r="F155" s="6"/>
      <c r="G155" s="7"/>
      <c r="H155" s="7"/>
      <c r="I155" s="7"/>
      <c r="J155" s="7"/>
    </row>
    <row r="156" spans="1:10" x14ac:dyDescent="0.35">
      <c r="A156" s="1">
        <v>155</v>
      </c>
      <c r="B156" t="s">
        <v>115</v>
      </c>
      <c r="C156" s="11" t="s">
        <v>28</v>
      </c>
      <c r="D156" s="4" t="s">
        <v>2</v>
      </c>
      <c r="E156" s="39">
        <v>59.621406964724883</v>
      </c>
      <c r="F156" s="6"/>
      <c r="G156" s="7"/>
      <c r="H156" s="7"/>
      <c r="I156" s="7"/>
      <c r="J156" s="7"/>
    </row>
    <row r="157" spans="1:10" x14ac:dyDescent="0.35">
      <c r="A157" s="1">
        <v>156</v>
      </c>
      <c r="B157" t="s">
        <v>76</v>
      </c>
      <c r="C157" s="11" t="s">
        <v>24</v>
      </c>
      <c r="D157" s="4" t="s">
        <v>2</v>
      </c>
      <c r="E157" s="39">
        <v>69.66043222026201</v>
      </c>
      <c r="F157" s="6"/>
      <c r="G157" s="7"/>
      <c r="H157" s="7"/>
      <c r="I157" s="7"/>
      <c r="J157" s="7"/>
    </row>
    <row r="158" spans="1:10" x14ac:dyDescent="0.35">
      <c r="A158" s="1">
        <v>157</v>
      </c>
      <c r="B158" t="s">
        <v>285</v>
      </c>
      <c r="C158" s="11" t="s">
        <v>25</v>
      </c>
      <c r="D158" s="4" t="s">
        <v>2</v>
      </c>
      <c r="E158" s="39">
        <v>78.711655280203559</v>
      </c>
      <c r="F158" s="6"/>
      <c r="G158" s="7"/>
      <c r="H158" s="7"/>
      <c r="I158" s="7"/>
      <c r="J158" s="7"/>
    </row>
    <row r="159" spans="1:10" x14ac:dyDescent="0.35">
      <c r="A159" s="1">
        <v>158</v>
      </c>
      <c r="B159" t="s">
        <v>290</v>
      </c>
      <c r="C159" s="11" t="s">
        <v>26</v>
      </c>
      <c r="D159" s="4" t="s">
        <v>2</v>
      </c>
      <c r="E159" s="39">
        <v>77.220476188886096</v>
      </c>
      <c r="F159" s="6"/>
      <c r="G159" s="7"/>
      <c r="H159" s="7"/>
      <c r="I159" s="7"/>
      <c r="J159" s="7"/>
    </row>
    <row r="160" spans="1:10" x14ac:dyDescent="0.35">
      <c r="A160" s="1">
        <v>159</v>
      </c>
      <c r="B160" t="s">
        <v>406</v>
      </c>
      <c r="C160" s="11" t="s">
        <v>27</v>
      </c>
      <c r="D160" s="4" t="s">
        <v>2</v>
      </c>
      <c r="E160" s="39">
        <v>93.884846339351498</v>
      </c>
      <c r="F160" s="6"/>
      <c r="G160" s="7"/>
      <c r="H160" s="7"/>
      <c r="I160" s="7"/>
      <c r="J160" s="7"/>
    </row>
    <row r="161" spans="1:10" x14ac:dyDescent="0.35">
      <c r="A161" s="1">
        <v>160</v>
      </c>
      <c r="B161" t="s">
        <v>190</v>
      </c>
      <c r="C161" s="11" t="s">
        <v>28</v>
      </c>
      <c r="D161" s="4" t="s">
        <v>2</v>
      </c>
      <c r="E161" s="39">
        <v>46.146606311667711</v>
      </c>
      <c r="F161" s="6"/>
      <c r="G161" s="7"/>
      <c r="H161" s="7"/>
      <c r="I161" s="7"/>
      <c r="J161" s="7"/>
    </row>
    <row r="162" spans="1:10" x14ac:dyDescent="0.35">
      <c r="A162" s="1">
        <v>161</v>
      </c>
      <c r="B162" t="s">
        <v>49</v>
      </c>
      <c r="C162" s="11" t="s">
        <v>24</v>
      </c>
      <c r="D162" s="4" t="s">
        <v>2</v>
      </c>
      <c r="E162" s="39">
        <v>80.425848156737629</v>
      </c>
      <c r="F162" s="6"/>
      <c r="G162" s="7"/>
      <c r="H162" s="7"/>
      <c r="I162" s="7"/>
      <c r="J162" s="7"/>
    </row>
    <row r="163" spans="1:10" x14ac:dyDescent="0.35">
      <c r="A163" s="1">
        <v>162</v>
      </c>
      <c r="B163" t="s">
        <v>281</v>
      </c>
      <c r="C163" s="11" t="s">
        <v>25</v>
      </c>
      <c r="D163" s="4" t="s">
        <v>2</v>
      </c>
      <c r="E163" s="39">
        <v>82.229523943242384</v>
      </c>
      <c r="F163" s="6"/>
      <c r="G163" s="7"/>
      <c r="H163" s="7"/>
      <c r="I163" s="7"/>
      <c r="J163" s="7"/>
    </row>
    <row r="164" spans="1:10" x14ac:dyDescent="0.35">
      <c r="A164" s="1">
        <v>163</v>
      </c>
      <c r="B164" t="s">
        <v>216</v>
      </c>
      <c r="C164" s="11" t="s">
        <v>26</v>
      </c>
      <c r="D164" s="4" t="s">
        <v>2</v>
      </c>
      <c r="E164" s="39">
        <v>93.0436205836304</v>
      </c>
      <c r="F164" s="6"/>
      <c r="G164" s="7"/>
      <c r="H164" s="7"/>
      <c r="I164" s="7"/>
      <c r="J164" s="7"/>
    </row>
    <row r="165" spans="1:10" x14ac:dyDescent="0.35">
      <c r="A165" s="1">
        <v>164</v>
      </c>
      <c r="B165" t="s">
        <v>363</v>
      </c>
      <c r="C165" s="11" t="s">
        <v>27</v>
      </c>
      <c r="D165" s="4" t="s">
        <v>2</v>
      </c>
      <c r="E165" s="39">
        <v>67.724822858581319</v>
      </c>
      <c r="F165" s="6"/>
      <c r="G165" s="7"/>
      <c r="H165" s="7"/>
      <c r="I165" s="7"/>
      <c r="J165" s="7"/>
    </row>
    <row r="166" spans="1:10" x14ac:dyDescent="0.35">
      <c r="A166" s="1">
        <v>165</v>
      </c>
      <c r="B166" t="s">
        <v>175</v>
      </c>
      <c r="C166" s="11" t="s">
        <v>28</v>
      </c>
      <c r="D166" s="4" t="s">
        <v>2</v>
      </c>
      <c r="E166" s="39">
        <v>70</v>
      </c>
      <c r="F166" s="6"/>
      <c r="G166" s="7"/>
      <c r="H166" s="7"/>
      <c r="I166" s="7"/>
      <c r="J166" s="7"/>
    </row>
    <row r="167" spans="1:10" x14ac:dyDescent="0.35">
      <c r="A167" s="1">
        <v>166</v>
      </c>
      <c r="B167" t="s">
        <v>58</v>
      </c>
      <c r="C167" s="11" t="s">
        <v>24</v>
      </c>
      <c r="D167" s="4" t="s">
        <v>2</v>
      </c>
      <c r="E167" s="39">
        <v>66.42128957726527</v>
      </c>
      <c r="F167" s="6"/>
      <c r="G167" s="7"/>
      <c r="H167" s="7"/>
      <c r="I167" s="7"/>
      <c r="J167" s="7"/>
    </row>
    <row r="168" spans="1:10" x14ac:dyDescent="0.35">
      <c r="A168" s="1">
        <v>167</v>
      </c>
      <c r="B168" t="s">
        <v>331</v>
      </c>
      <c r="C168" s="11" t="s">
        <v>25</v>
      </c>
      <c r="D168" s="4" t="s">
        <v>2</v>
      </c>
      <c r="E168" s="39">
        <v>69.923207976971753</v>
      </c>
      <c r="F168" s="6"/>
      <c r="G168" s="7"/>
      <c r="H168" s="7"/>
      <c r="I168" s="7"/>
      <c r="J168" s="7"/>
    </row>
    <row r="169" spans="1:10" x14ac:dyDescent="0.35">
      <c r="A169" s="1">
        <v>168</v>
      </c>
      <c r="B169" t="s">
        <v>224</v>
      </c>
      <c r="C169" s="11" t="s">
        <v>26</v>
      </c>
      <c r="D169" s="4" t="s">
        <v>2</v>
      </c>
      <c r="E169" s="39">
        <v>73.651806562411366</v>
      </c>
      <c r="F169" s="6"/>
      <c r="G169" s="7"/>
      <c r="H169" s="7"/>
      <c r="I169" s="7"/>
      <c r="J169" s="7"/>
    </row>
    <row r="170" spans="1:10" x14ac:dyDescent="0.35">
      <c r="A170" s="1">
        <v>169</v>
      </c>
      <c r="B170" t="s">
        <v>398</v>
      </c>
      <c r="C170" s="11" t="s">
        <v>27</v>
      </c>
      <c r="D170" s="4" t="s">
        <v>2</v>
      </c>
      <c r="E170" s="39">
        <v>80.360910235031042</v>
      </c>
      <c r="F170" s="6"/>
      <c r="G170" s="7"/>
      <c r="H170" s="7"/>
      <c r="I170" s="7"/>
      <c r="J170" s="7"/>
    </row>
    <row r="171" spans="1:10" x14ac:dyDescent="0.35">
      <c r="A171" s="1">
        <v>170</v>
      </c>
      <c r="B171" t="s">
        <v>118</v>
      </c>
      <c r="C171" s="11" t="s">
        <v>28</v>
      </c>
      <c r="D171" s="4" t="s">
        <v>2</v>
      </c>
      <c r="E171" s="39">
        <v>95.704381439718418</v>
      </c>
      <c r="F171" s="6"/>
      <c r="G171" s="7"/>
      <c r="H171" s="7"/>
      <c r="I171" s="7"/>
      <c r="J171" s="7"/>
    </row>
    <row r="172" spans="1:10" x14ac:dyDescent="0.35">
      <c r="A172" s="1">
        <v>171</v>
      </c>
      <c r="B172" t="s">
        <v>106</v>
      </c>
      <c r="C172" s="11" t="s">
        <v>24</v>
      </c>
      <c r="D172" s="4" t="s">
        <v>2</v>
      </c>
      <c r="E172" s="39">
        <v>90</v>
      </c>
      <c r="F172" s="6"/>
      <c r="G172" s="7"/>
      <c r="H172" s="7"/>
      <c r="I172" s="7"/>
      <c r="J172" s="7"/>
    </row>
    <row r="173" spans="1:10" x14ac:dyDescent="0.35">
      <c r="A173" s="1">
        <v>172</v>
      </c>
      <c r="B173" t="s">
        <v>255</v>
      </c>
      <c r="C173" s="11" t="s">
        <v>25</v>
      </c>
      <c r="D173" s="4" t="s">
        <v>2</v>
      </c>
      <c r="E173" s="39">
        <v>92.363852874841541</v>
      </c>
      <c r="F173" s="6"/>
      <c r="G173" s="7"/>
      <c r="H173" s="7"/>
      <c r="I173" s="7"/>
      <c r="J173" s="7"/>
    </row>
    <row r="174" spans="1:10" x14ac:dyDescent="0.35">
      <c r="A174" s="1">
        <v>173</v>
      </c>
      <c r="B174" t="s">
        <v>259</v>
      </c>
      <c r="C174" s="11" t="s">
        <v>26</v>
      </c>
      <c r="D174" s="4" t="s">
        <v>2</v>
      </c>
      <c r="E174" s="39">
        <v>78.169255377433728</v>
      </c>
      <c r="F174" s="6"/>
      <c r="G174" s="7"/>
      <c r="H174" s="7"/>
      <c r="I174" s="7"/>
      <c r="J174" s="7"/>
    </row>
    <row r="175" spans="1:10" x14ac:dyDescent="0.35">
      <c r="A175" s="1">
        <v>174</v>
      </c>
      <c r="B175" t="s">
        <v>407</v>
      </c>
      <c r="C175" s="11" t="s">
        <v>27</v>
      </c>
      <c r="D175" s="4" t="s">
        <v>2</v>
      </c>
      <c r="E175" s="39">
        <v>70</v>
      </c>
      <c r="F175" s="6"/>
      <c r="G175" s="7"/>
      <c r="H175" s="7"/>
      <c r="I175" s="7"/>
      <c r="J175" s="7"/>
    </row>
    <row r="176" spans="1:10" x14ac:dyDescent="0.35">
      <c r="A176" s="1">
        <v>175</v>
      </c>
      <c r="B176" t="s">
        <v>116</v>
      </c>
      <c r="C176" s="11" t="s">
        <v>28</v>
      </c>
      <c r="D176" s="4" t="s">
        <v>2</v>
      </c>
      <c r="E176" s="39">
        <v>57.149809637921862</v>
      </c>
      <c r="F176" s="6"/>
      <c r="G176" s="7"/>
      <c r="H176" s="7"/>
      <c r="I176" s="7"/>
      <c r="J176" s="7"/>
    </row>
    <row r="177" spans="1:10" x14ac:dyDescent="0.35">
      <c r="A177" s="1">
        <v>176</v>
      </c>
      <c r="B177" t="s">
        <v>42</v>
      </c>
      <c r="C177" s="11" t="s">
        <v>24</v>
      </c>
      <c r="D177" s="4" t="s">
        <v>2</v>
      </c>
      <c r="E177" s="39">
        <v>65.258682499988936</v>
      </c>
      <c r="F177" s="6"/>
      <c r="G177" s="7"/>
      <c r="H177" s="7"/>
      <c r="I177" s="7"/>
      <c r="J177" s="7"/>
    </row>
    <row r="178" spans="1:10" x14ac:dyDescent="0.35">
      <c r="A178" s="1">
        <v>177</v>
      </c>
      <c r="B178" t="s">
        <v>305</v>
      </c>
      <c r="C178" s="11" t="s">
        <v>25</v>
      </c>
      <c r="D178" s="4" t="s">
        <v>2</v>
      </c>
      <c r="E178" s="39">
        <v>84.086996341357008</v>
      </c>
      <c r="F178" s="6"/>
      <c r="G178" s="7"/>
      <c r="H178" s="7"/>
      <c r="I178" s="7"/>
      <c r="J178" s="7"/>
    </row>
    <row r="179" spans="1:10" x14ac:dyDescent="0.35">
      <c r="A179" s="1">
        <v>178</v>
      </c>
      <c r="B179" t="s">
        <v>310</v>
      </c>
      <c r="C179" s="11" t="s">
        <v>26</v>
      </c>
      <c r="D179" s="4" t="s">
        <v>2</v>
      </c>
      <c r="E179" s="39">
        <v>74.432869243610185</v>
      </c>
      <c r="F179" s="6"/>
      <c r="G179" s="7"/>
      <c r="H179" s="7"/>
      <c r="I179" s="7"/>
      <c r="J179" s="7"/>
    </row>
    <row r="180" spans="1:10" x14ac:dyDescent="0.35">
      <c r="A180" s="1">
        <v>179</v>
      </c>
      <c r="B180" t="s">
        <v>394</v>
      </c>
      <c r="C180" s="11" t="s">
        <v>27</v>
      </c>
      <c r="D180" s="4" t="s">
        <v>2</v>
      </c>
      <c r="E180" s="39">
        <v>64.62710664171027</v>
      </c>
      <c r="F180" s="6"/>
      <c r="G180" s="7"/>
      <c r="H180" s="7"/>
      <c r="I180" s="7"/>
      <c r="J180" s="7"/>
    </row>
    <row r="181" spans="1:10" x14ac:dyDescent="0.35">
      <c r="A181" s="1">
        <v>180</v>
      </c>
      <c r="B181" t="s">
        <v>152</v>
      </c>
      <c r="C181" s="11" t="s">
        <v>28</v>
      </c>
      <c r="D181" s="4" t="s">
        <v>2</v>
      </c>
      <c r="E181" s="39">
        <v>85.076117304270156</v>
      </c>
      <c r="F181" s="6"/>
      <c r="G181" s="7"/>
      <c r="H181" s="7"/>
      <c r="I181" s="7"/>
      <c r="J181" s="7"/>
    </row>
    <row r="182" spans="1:10" x14ac:dyDescent="0.35">
      <c r="A182" s="1">
        <v>181</v>
      </c>
      <c r="B182" t="s">
        <v>51</v>
      </c>
      <c r="C182" s="11" t="s">
        <v>24</v>
      </c>
      <c r="D182" s="4" t="s">
        <v>2</v>
      </c>
      <c r="E182" s="39">
        <v>64.902524374774657</v>
      </c>
      <c r="F182" s="6"/>
      <c r="G182" s="7"/>
      <c r="H182" s="7"/>
      <c r="I182" s="7"/>
      <c r="J182" s="7"/>
    </row>
    <row r="183" spans="1:10" x14ac:dyDescent="0.35">
      <c r="A183" s="1">
        <v>182</v>
      </c>
      <c r="B183" t="s">
        <v>267</v>
      </c>
      <c r="C183" s="11" t="s">
        <v>25</v>
      </c>
      <c r="D183" s="4" t="s">
        <v>2</v>
      </c>
      <c r="E183" s="39">
        <v>64.39043338294141</v>
      </c>
      <c r="F183" s="6"/>
      <c r="G183" s="7"/>
      <c r="H183" s="7"/>
      <c r="I183" s="7"/>
      <c r="J183" s="7"/>
    </row>
    <row r="184" spans="1:10" x14ac:dyDescent="0.35">
      <c r="A184" s="1">
        <v>183</v>
      </c>
      <c r="B184" t="s">
        <v>235</v>
      </c>
      <c r="C184" s="11" t="s">
        <v>26</v>
      </c>
      <c r="D184" s="4" t="s">
        <v>2</v>
      </c>
      <c r="E184" s="39">
        <v>73.847046653172583</v>
      </c>
      <c r="F184" s="6"/>
      <c r="G184" s="7"/>
      <c r="H184" s="7"/>
      <c r="I184" s="7"/>
      <c r="J184" s="7"/>
    </row>
    <row r="185" spans="1:10" x14ac:dyDescent="0.35">
      <c r="A185" s="1">
        <v>184</v>
      </c>
      <c r="B185" t="s">
        <v>369</v>
      </c>
      <c r="C185" s="11" t="s">
        <v>27</v>
      </c>
      <c r="D185" s="4" t="s">
        <v>2</v>
      </c>
      <c r="E185" s="39">
        <v>69.19668655616988</v>
      </c>
      <c r="F185" s="6"/>
      <c r="G185" s="7"/>
      <c r="H185" s="7"/>
      <c r="I185" s="7"/>
      <c r="J185" s="7"/>
    </row>
    <row r="186" spans="1:10" x14ac:dyDescent="0.35">
      <c r="A186" s="1">
        <v>185</v>
      </c>
      <c r="B186" t="s">
        <v>113</v>
      </c>
      <c r="C186" s="11" t="s">
        <v>28</v>
      </c>
      <c r="D186" s="4" t="s">
        <v>2</v>
      </c>
      <c r="E186" s="39">
        <v>97.995625967159867</v>
      </c>
      <c r="F186" s="6"/>
      <c r="G186" s="7"/>
      <c r="H186" s="7"/>
      <c r="I186" s="7"/>
      <c r="J186" s="7"/>
    </row>
    <row r="187" spans="1:10" x14ac:dyDescent="0.35">
      <c r="A187" s="1">
        <v>186</v>
      </c>
      <c r="B187" t="s">
        <v>422</v>
      </c>
      <c r="C187" s="11" t="s">
        <v>24</v>
      </c>
      <c r="D187" s="4" t="s">
        <v>2</v>
      </c>
      <c r="E187" s="39">
        <v>65.070144248311408</v>
      </c>
      <c r="F187" s="6"/>
      <c r="G187" s="7"/>
      <c r="H187" s="7"/>
      <c r="I187" s="7"/>
      <c r="J187" s="7"/>
    </row>
    <row r="188" spans="1:10" x14ac:dyDescent="0.35">
      <c r="A188" s="1">
        <v>187</v>
      </c>
      <c r="B188" t="s">
        <v>437</v>
      </c>
      <c r="C188" s="11" t="s">
        <v>25</v>
      </c>
      <c r="D188" s="4" t="s">
        <v>2</v>
      </c>
      <c r="E188" s="39">
        <v>77.574764165619854</v>
      </c>
      <c r="F188" s="6"/>
      <c r="G188" s="7"/>
      <c r="H188" s="7"/>
      <c r="I188" s="7"/>
      <c r="J188" s="7"/>
    </row>
    <row r="189" spans="1:10" x14ac:dyDescent="0.35">
      <c r="A189" s="1">
        <v>188</v>
      </c>
      <c r="B189" t="s">
        <v>279</v>
      </c>
      <c r="C189" s="11" t="s">
        <v>26</v>
      </c>
      <c r="D189" s="4" t="s">
        <v>2</v>
      </c>
      <c r="E189" s="39">
        <v>78.208545548550319</v>
      </c>
      <c r="F189" s="6"/>
      <c r="G189" s="7"/>
      <c r="H189" s="7"/>
      <c r="I189" s="7"/>
      <c r="J189" s="7"/>
    </row>
    <row r="190" spans="1:10" x14ac:dyDescent="0.35">
      <c r="A190" s="1">
        <v>189</v>
      </c>
      <c r="B190" t="s">
        <v>389</v>
      </c>
      <c r="C190" s="11" t="s">
        <v>27</v>
      </c>
      <c r="D190" s="4" t="s">
        <v>2</v>
      </c>
      <c r="E190" s="39">
        <v>84.748960691358661</v>
      </c>
      <c r="F190" s="6"/>
      <c r="G190" s="7"/>
      <c r="H190" s="7"/>
      <c r="I190" s="7"/>
      <c r="J190" s="7"/>
    </row>
    <row r="191" spans="1:10" x14ac:dyDescent="0.35">
      <c r="A191" s="1">
        <v>190</v>
      </c>
      <c r="B191" t="s">
        <v>192</v>
      </c>
      <c r="C191" s="11" t="s">
        <v>28</v>
      </c>
      <c r="D191" s="4" t="s">
        <v>2</v>
      </c>
      <c r="E191" s="39">
        <v>71.393269738182425</v>
      </c>
      <c r="F191" s="6"/>
      <c r="G191" s="7"/>
      <c r="H191" s="7"/>
      <c r="I191" s="7"/>
      <c r="J191" s="7"/>
    </row>
    <row r="192" spans="1:10" x14ac:dyDescent="0.35">
      <c r="A192" s="1">
        <v>191</v>
      </c>
      <c r="B192" t="s">
        <v>73</v>
      </c>
      <c r="C192" s="11" t="s">
        <v>24</v>
      </c>
      <c r="D192" s="4" t="s">
        <v>2</v>
      </c>
      <c r="E192" s="39">
        <v>80.598959104536334</v>
      </c>
      <c r="F192" s="6"/>
      <c r="G192" s="7"/>
      <c r="H192" s="7"/>
      <c r="I192" s="7"/>
      <c r="J192" s="7"/>
    </row>
    <row r="193" spans="1:10" x14ac:dyDescent="0.35">
      <c r="A193" s="1">
        <v>192</v>
      </c>
      <c r="B193" t="s">
        <v>210</v>
      </c>
      <c r="C193" s="11" t="s">
        <v>25</v>
      </c>
      <c r="D193" s="4" t="s">
        <v>2</v>
      </c>
      <c r="E193" s="39">
        <v>74.149129634024575</v>
      </c>
      <c r="F193" s="6"/>
      <c r="G193" s="7"/>
      <c r="H193" s="7"/>
      <c r="I193" s="7"/>
      <c r="J193" s="7"/>
    </row>
    <row r="194" spans="1:10" x14ac:dyDescent="0.35">
      <c r="A194" s="1">
        <v>193</v>
      </c>
      <c r="B194" t="s">
        <v>321</v>
      </c>
      <c r="C194" s="11" t="s">
        <v>26</v>
      </c>
      <c r="D194" s="4" t="s">
        <v>2</v>
      </c>
      <c r="E194" s="39">
        <v>90</v>
      </c>
      <c r="F194" s="6"/>
      <c r="G194" s="7"/>
      <c r="H194" s="7"/>
      <c r="I194" s="7"/>
      <c r="J194" s="7"/>
    </row>
    <row r="195" spans="1:10" x14ac:dyDescent="0.35">
      <c r="A195" s="1">
        <v>194</v>
      </c>
      <c r="B195" t="s">
        <v>384</v>
      </c>
      <c r="C195" s="11" t="s">
        <v>27</v>
      </c>
      <c r="D195" s="4" t="s">
        <v>2</v>
      </c>
      <c r="E195" s="39">
        <v>67.066576068173163</v>
      </c>
      <c r="F195" s="6"/>
      <c r="G195" s="7"/>
      <c r="H195" s="7"/>
      <c r="I195" s="7"/>
      <c r="J195" s="7"/>
    </row>
    <row r="196" spans="1:10" x14ac:dyDescent="0.35">
      <c r="A196" s="1">
        <v>195</v>
      </c>
      <c r="B196" t="s">
        <v>137</v>
      </c>
      <c r="C196" s="11" t="s">
        <v>28</v>
      </c>
      <c r="D196" s="4" t="s">
        <v>2</v>
      </c>
      <c r="E196" s="39">
        <v>83.291233952040784</v>
      </c>
      <c r="F196" s="6"/>
      <c r="G196" s="7"/>
      <c r="H196" s="7"/>
      <c r="I196" s="7"/>
      <c r="J196" s="7"/>
    </row>
    <row r="197" spans="1:10" x14ac:dyDescent="0.35">
      <c r="A197" s="1">
        <v>196</v>
      </c>
      <c r="B197" t="s">
        <v>91</v>
      </c>
      <c r="C197" s="11" t="s">
        <v>24</v>
      </c>
      <c r="D197" s="4" t="s">
        <v>2</v>
      </c>
      <c r="E197" s="39">
        <v>70</v>
      </c>
      <c r="F197" s="6"/>
      <c r="G197" s="7"/>
      <c r="H197" s="7"/>
      <c r="I197" s="7"/>
      <c r="J197" s="7"/>
    </row>
    <row r="198" spans="1:10" x14ac:dyDescent="0.35">
      <c r="A198" s="1">
        <v>197</v>
      </c>
      <c r="B198" t="s">
        <v>271</v>
      </c>
      <c r="C198" s="11" t="s">
        <v>25</v>
      </c>
      <c r="D198" s="4" t="s">
        <v>2</v>
      </c>
      <c r="E198" s="39">
        <v>87.516109690186568</v>
      </c>
      <c r="F198" s="6"/>
      <c r="G198" s="7"/>
      <c r="H198" s="7"/>
      <c r="I198" s="7"/>
      <c r="J198" s="7"/>
    </row>
    <row r="199" spans="1:10" x14ac:dyDescent="0.35">
      <c r="A199" s="1">
        <v>198</v>
      </c>
      <c r="B199" t="s">
        <v>276</v>
      </c>
      <c r="C199" s="11" t="s">
        <v>26</v>
      </c>
      <c r="D199" s="4" t="s">
        <v>2</v>
      </c>
      <c r="E199" s="39">
        <v>79.255567217915086</v>
      </c>
      <c r="F199" s="6"/>
      <c r="G199" s="7"/>
      <c r="H199" s="7"/>
      <c r="I199" s="7"/>
      <c r="J199" s="7"/>
    </row>
    <row r="200" spans="1:10" x14ac:dyDescent="0.35">
      <c r="A200" s="1">
        <v>199</v>
      </c>
      <c r="B200" t="s">
        <v>420</v>
      </c>
      <c r="C200" s="11" t="s">
        <v>27</v>
      </c>
      <c r="D200" s="4" t="s">
        <v>2</v>
      </c>
      <c r="E200" s="39">
        <v>94.515296697936719</v>
      </c>
      <c r="F200" s="6"/>
      <c r="G200" s="7"/>
      <c r="H200" s="7"/>
      <c r="I200" s="7"/>
      <c r="J200" s="7"/>
    </row>
    <row r="201" spans="1:10" x14ac:dyDescent="0.35">
      <c r="A201" s="1">
        <v>200</v>
      </c>
      <c r="B201" t="s">
        <v>164</v>
      </c>
      <c r="C201" s="11" t="s">
        <v>28</v>
      </c>
      <c r="D201" s="4" t="s">
        <v>2</v>
      </c>
      <c r="E201" s="39">
        <v>61.638984536402859</v>
      </c>
      <c r="F201" s="6"/>
      <c r="G201" s="7"/>
      <c r="H201" s="7"/>
      <c r="I201" s="7"/>
      <c r="J201" s="7"/>
    </row>
    <row r="202" spans="1:10" x14ac:dyDescent="0.35">
      <c r="A202" s="1">
        <v>201</v>
      </c>
      <c r="B202" t="s">
        <v>107</v>
      </c>
      <c r="C202" s="11" t="s">
        <v>24</v>
      </c>
      <c r="D202" s="4" t="s">
        <v>2</v>
      </c>
      <c r="E202" s="39">
        <v>96.799913282738999</v>
      </c>
      <c r="F202" s="6"/>
      <c r="G202" s="7"/>
      <c r="H202" s="7"/>
      <c r="I202" s="7"/>
      <c r="J202" s="7"/>
    </row>
    <row r="203" spans="1:10" x14ac:dyDescent="0.35">
      <c r="A203" s="1">
        <v>202</v>
      </c>
      <c r="B203" t="s">
        <v>256</v>
      </c>
      <c r="C203" s="11" t="s">
        <v>25</v>
      </c>
      <c r="D203" s="4" t="s">
        <v>2</v>
      </c>
      <c r="E203" s="39">
        <v>91.913198250113055</v>
      </c>
      <c r="F203" s="6"/>
      <c r="G203" s="7"/>
      <c r="H203" s="7"/>
      <c r="I203" s="7"/>
      <c r="J203" s="7"/>
    </row>
    <row r="204" spans="1:10" x14ac:dyDescent="0.35">
      <c r="A204" s="1">
        <v>203</v>
      </c>
      <c r="B204" t="s">
        <v>332</v>
      </c>
      <c r="C204" s="11" t="s">
        <v>26</v>
      </c>
      <c r="D204" s="4" t="s">
        <v>2</v>
      </c>
      <c r="E204" s="39">
        <v>56.701337800477631</v>
      </c>
      <c r="F204" s="6"/>
      <c r="G204" s="7"/>
      <c r="H204" s="7"/>
      <c r="I204" s="7"/>
      <c r="J204" s="7"/>
    </row>
    <row r="205" spans="1:10" x14ac:dyDescent="0.35">
      <c r="A205" s="1">
        <v>204</v>
      </c>
      <c r="B205" t="s">
        <v>362</v>
      </c>
      <c r="C205" s="11" t="s">
        <v>27</v>
      </c>
      <c r="D205" s="4" t="s">
        <v>2</v>
      </c>
      <c r="E205" s="39">
        <v>87.847700089769205</v>
      </c>
      <c r="F205" s="6"/>
      <c r="G205" s="7"/>
      <c r="H205" s="7"/>
      <c r="I205" s="7"/>
      <c r="J205" s="7"/>
    </row>
    <row r="206" spans="1:10" x14ac:dyDescent="0.35">
      <c r="A206" s="1">
        <v>205</v>
      </c>
      <c r="B206" t="s">
        <v>129</v>
      </c>
      <c r="C206" s="11" t="s">
        <v>28</v>
      </c>
      <c r="D206" s="4" t="s">
        <v>2</v>
      </c>
      <c r="E206" s="39">
        <v>90</v>
      </c>
      <c r="F206" s="6"/>
      <c r="G206" s="7"/>
      <c r="H206" s="7"/>
      <c r="I206" s="7"/>
      <c r="J206" s="7"/>
    </row>
    <row r="207" spans="1:10" x14ac:dyDescent="0.35">
      <c r="A207" s="1">
        <v>206</v>
      </c>
      <c r="B207" t="s">
        <v>71</v>
      </c>
      <c r="C207" s="11" t="s">
        <v>24</v>
      </c>
      <c r="D207" s="4" t="s">
        <v>2</v>
      </c>
      <c r="E207" s="39">
        <v>96.84084054431878</v>
      </c>
      <c r="F207" s="6"/>
      <c r="G207" s="7"/>
      <c r="H207" s="7"/>
      <c r="I207" s="7"/>
      <c r="J207" s="7"/>
    </row>
    <row r="208" spans="1:10" x14ac:dyDescent="0.35">
      <c r="A208" s="1">
        <v>207</v>
      </c>
      <c r="B208" t="s">
        <v>335</v>
      </c>
      <c r="C208" s="11" t="s">
        <v>25</v>
      </c>
      <c r="D208" s="4" t="s">
        <v>2</v>
      </c>
      <c r="E208" s="39">
        <v>77.918462213419843</v>
      </c>
      <c r="F208" s="6"/>
      <c r="G208" s="7"/>
      <c r="H208" s="7"/>
      <c r="I208" s="7"/>
      <c r="J208" s="7"/>
    </row>
    <row r="209" spans="1:10" x14ac:dyDescent="0.35">
      <c r="A209" s="1">
        <v>208</v>
      </c>
      <c r="B209" t="s">
        <v>198</v>
      </c>
      <c r="C209" s="11" t="s">
        <v>26</v>
      </c>
      <c r="D209" s="4" t="s">
        <v>2</v>
      </c>
      <c r="E209" s="39">
        <v>83.491504685371183</v>
      </c>
      <c r="F209" s="6"/>
      <c r="G209" s="7"/>
      <c r="H209" s="7"/>
      <c r="I209" s="7"/>
      <c r="J209" s="7"/>
    </row>
    <row r="210" spans="1:10" x14ac:dyDescent="0.35">
      <c r="A210" s="1">
        <v>209</v>
      </c>
      <c r="B210" t="s">
        <v>371</v>
      </c>
      <c r="C210" s="11" t="s">
        <v>27</v>
      </c>
      <c r="D210" s="4" t="s">
        <v>2</v>
      </c>
      <c r="E210" s="39">
        <v>90.404085060145007</v>
      </c>
      <c r="F210" s="6"/>
      <c r="G210" s="7"/>
      <c r="H210" s="7"/>
      <c r="I210" s="7"/>
      <c r="J210" s="7"/>
    </row>
    <row r="211" spans="1:10" x14ac:dyDescent="0.35">
      <c r="A211" s="1">
        <v>210</v>
      </c>
      <c r="B211" t="s">
        <v>144</v>
      </c>
      <c r="C211" s="11" t="s">
        <v>28</v>
      </c>
      <c r="D211" s="4" t="s">
        <v>2</v>
      </c>
      <c r="E211" s="39">
        <v>70</v>
      </c>
      <c r="F211" s="6"/>
      <c r="G211" s="7"/>
      <c r="H211" s="7"/>
      <c r="I211" s="7"/>
      <c r="J211" s="7"/>
    </row>
    <row r="212" spans="1:10" x14ac:dyDescent="0.35">
      <c r="A212" s="1">
        <v>211</v>
      </c>
      <c r="B212" t="s">
        <v>33</v>
      </c>
      <c r="C212" s="11" t="s">
        <v>24</v>
      </c>
      <c r="D212" s="4" t="s">
        <v>2</v>
      </c>
      <c r="E212" s="39">
        <v>90.38274604070466</v>
      </c>
      <c r="F212" s="6"/>
      <c r="G212" s="7"/>
      <c r="H212" s="7"/>
      <c r="I212" s="7"/>
      <c r="J212" s="7"/>
    </row>
    <row r="213" spans="1:10" x14ac:dyDescent="0.35">
      <c r="A213" s="1">
        <v>212</v>
      </c>
      <c r="B213" t="s">
        <v>277</v>
      </c>
      <c r="C213" s="11" t="s">
        <v>25</v>
      </c>
      <c r="D213" s="4" t="s">
        <v>2</v>
      </c>
      <c r="E213" s="39">
        <v>88.45486738398904</v>
      </c>
      <c r="F213" s="6"/>
      <c r="G213" s="7"/>
      <c r="H213" s="7"/>
      <c r="I213" s="7"/>
      <c r="J213" s="7"/>
    </row>
    <row r="214" spans="1:10" x14ac:dyDescent="0.35">
      <c r="A214" s="1">
        <v>213</v>
      </c>
      <c r="B214" t="s">
        <v>314</v>
      </c>
      <c r="C214" s="11" t="s">
        <v>26</v>
      </c>
      <c r="D214" s="4" t="s">
        <v>2</v>
      </c>
      <c r="E214" s="39">
        <v>97.756019587977789</v>
      </c>
      <c r="F214" s="6"/>
      <c r="G214" s="7"/>
      <c r="H214" s="7"/>
      <c r="I214" s="7"/>
      <c r="J214" s="7"/>
    </row>
    <row r="215" spans="1:10" x14ac:dyDescent="0.35">
      <c r="A215" s="1">
        <v>214</v>
      </c>
      <c r="B215" t="s">
        <v>402</v>
      </c>
      <c r="C215" s="11" t="s">
        <v>27</v>
      </c>
      <c r="D215" s="4" t="s">
        <v>2</v>
      </c>
      <c r="E215" s="39">
        <v>61.247947289375588</v>
      </c>
      <c r="F215" s="6"/>
      <c r="G215" s="7"/>
      <c r="H215" s="7"/>
      <c r="I215" s="7"/>
      <c r="J215" s="7"/>
    </row>
    <row r="216" spans="1:10" x14ac:dyDescent="0.35">
      <c r="A216" s="1">
        <v>215</v>
      </c>
      <c r="B216" t="s">
        <v>160</v>
      </c>
      <c r="C216" s="11" t="s">
        <v>28</v>
      </c>
      <c r="D216" s="4" t="s">
        <v>2</v>
      </c>
      <c r="E216" s="39">
        <v>95.721025192760862</v>
      </c>
      <c r="F216" s="6"/>
      <c r="G216" s="7"/>
      <c r="H216" s="7"/>
      <c r="I216" s="7"/>
      <c r="J216" s="7"/>
    </row>
    <row r="217" spans="1:10" x14ac:dyDescent="0.35">
      <c r="A217" s="1">
        <v>216</v>
      </c>
      <c r="B217" t="s">
        <v>74</v>
      </c>
      <c r="C217" s="11" t="s">
        <v>24</v>
      </c>
      <c r="D217" s="4" t="s">
        <v>2</v>
      </c>
      <c r="E217" s="39">
        <v>69.499838193296455</v>
      </c>
      <c r="F217" s="6"/>
      <c r="G217" s="7"/>
      <c r="H217" s="7"/>
      <c r="I217" s="7"/>
      <c r="J217" s="7"/>
    </row>
    <row r="218" spans="1:10" x14ac:dyDescent="0.35">
      <c r="A218" s="1">
        <v>217</v>
      </c>
      <c r="B218" t="s">
        <v>340</v>
      </c>
      <c r="C218" s="11" t="s">
        <v>25</v>
      </c>
      <c r="D218" s="4" t="s">
        <v>2</v>
      </c>
      <c r="E218" s="39">
        <v>79.243095771817025</v>
      </c>
      <c r="F218" s="6"/>
      <c r="G218" s="7"/>
      <c r="H218" s="7"/>
      <c r="I218" s="7"/>
      <c r="J218" s="7"/>
    </row>
    <row r="219" spans="1:10" x14ac:dyDescent="0.35">
      <c r="A219" s="1">
        <v>218</v>
      </c>
      <c r="B219" t="s">
        <v>258</v>
      </c>
      <c r="C219" s="11" t="s">
        <v>26</v>
      </c>
      <c r="D219" s="4" t="s">
        <v>2</v>
      </c>
      <c r="E219" s="39">
        <v>90.347230272600427</v>
      </c>
      <c r="F219" s="6"/>
      <c r="G219" s="7"/>
      <c r="H219" s="7"/>
      <c r="I219" s="7"/>
      <c r="J219" s="7"/>
    </row>
    <row r="220" spans="1:10" x14ac:dyDescent="0.35">
      <c r="A220" s="1">
        <v>219</v>
      </c>
      <c r="B220" t="s">
        <v>395</v>
      </c>
      <c r="C220" s="11" t="s">
        <v>27</v>
      </c>
      <c r="D220" s="4" t="s">
        <v>2</v>
      </c>
      <c r="E220" s="39">
        <v>81.823804041123367</v>
      </c>
      <c r="F220" s="6"/>
      <c r="G220" s="7"/>
      <c r="H220" s="7"/>
      <c r="I220" s="7"/>
      <c r="J220" s="7"/>
    </row>
    <row r="221" spans="1:10" x14ac:dyDescent="0.35">
      <c r="A221" s="1">
        <v>220</v>
      </c>
      <c r="B221" t="s">
        <v>133</v>
      </c>
      <c r="C221" s="11" t="s">
        <v>28</v>
      </c>
      <c r="D221" s="4" t="s">
        <v>2</v>
      </c>
      <c r="E221" s="39">
        <v>69.330581229296513</v>
      </c>
      <c r="F221" s="6"/>
      <c r="G221" s="7"/>
      <c r="H221" s="7"/>
      <c r="I221" s="7"/>
      <c r="J221" s="7"/>
    </row>
    <row r="222" spans="1:10" x14ac:dyDescent="0.35">
      <c r="A222" s="1">
        <v>221</v>
      </c>
      <c r="B222" t="s">
        <v>52</v>
      </c>
      <c r="C222" s="11" t="s">
        <v>24</v>
      </c>
      <c r="D222" s="4" t="s">
        <v>2</v>
      </c>
      <c r="E222" s="39">
        <v>87.126072887331247</v>
      </c>
      <c r="F222" s="6"/>
      <c r="G222" s="7"/>
      <c r="H222" s="7"/>
      <c r="I222" s="7"/>
      <c r="J222" s="7"/>
    </row>
    <row r="223" spans="1:10" x14ac:dyDescent="0.35">
      <c r="A223" s="1">
        <v>222</v>
      </c>
      <c r="B223" t="s">
        <v>304</v>
      </c>
      <c r="C223" s="11" t="s">
        <v>25</v>
      </c>
      <c r="D223" s="4" t="s">
        <v>2</v>
      </c>
      <c r="E223" s="39">
        <v>70.420428730431013</v>
      </c>
      <c r="F223" s="6"/>
      <c r="G223" s="7"/>
      <c r="H223" s="7"/>
      <c r="I223" s="7"/>
      <c r="J223" s="7"/>
    </row>
    <row r="224" spans="1:10" x14ac:dyDescent="0.35">
      <c r="A224" s="1">
        <v>223</v>
      </c>
      <c r="B224" t="s">
        <v>293</v>
      </c>
      <c r="C224" s="11" t="s">
        <v>26</v>
      </c>
      <c r="D224" s="4" t="s">
        <v>2</v>
      </c>
      <c r="E224" s="39">
        <v>68.168542586208787</v>
      </c>
      <c r="F224" s="6"/>
      <c r="G224" s="7"/>
      <c r="H224" s="7"/>
      <c r="I224" s="7"/>
      <c r="J224" s="7"/>
    </row>
    <row r="225" spans="1:10" x14ac:dyDescent="0.35">
      <c r="A225" s="1">
        <v>224</v>
      </c>
      <c r="B225" t="s">
        <v>368</v>
      </c>
      <c r="C225" s="11" t="s">
        <v>27</v>
      </c>
      <c r="D225" s="4" t="s">
        <v>2</v>
      </c>
      <c r="E225" s="39">
        <v>60.803545440721791</v>
      </c>
      <c r="F225" s="6"/>
      <c r="G225" s="7"/>
      <c r="H225" s="7"/>
      <c r="I225" s="7"/>
      <c r="J225" s="7"/>
    </row>
    <row r="226" spans="1:10" x14ac:dyDescent="0.35">
      <c r="A226" s="1">
        <v>225</v>
      </c>
      <c r="B226" t="s">
        <v>182</v>
      </c>
      <c r="C226" s="11" t="s">
        <v>28</v>
      </c>
      <c r="D226" s="4" t="s">
        <v>2</v>
      </c>
      <c r="E226" s="39">
        <v>96.90536919340957</v>
      </c>
      <c r="F226" s="6"/>
      <c r="G226" s="7"/>
      <c r="H226" s="7"/>
      <c r="I226" s="7"/>
      <c r="J226" s="7"/>
    </row>
    <row r="227" spans="1:10" x14ac:dyDescent="0.35">
      <c r="A227" s="1">
        <v>226</v>
      </c>
      <c r="B227" t="s">
        <v>35</v>
      </c>
      <c r="C227" s="11" t="s">
        <v>24</v>
      </c>
      <c r="D227" s="4" t="s">
        <v>2</v>
      </c>
      <c r="E227" s="39">
        <v>80.406703293265309</v>
      </c>
      <c r="F227" s="6"/>
      <c r="G227" s="7"/>
      <c r="H227" s="7"/>
      <c r="I227" s="7"/>
      <c r="J227" s="7"/>
    </row>
    <row r="228" spans="1:10" x14ac:dyDescent="0.35">
      <c r="A228" s="1">
        <v>227</v>
      </c>
      <c r="B228" t="s">
        <v>280</v>
      </c>
      <c r="C228" s="11" t="s">
        <v>25</v>
      </c>
      <c r="D228" s="4" t="s">
        <v>2</v>
      </c>
      <c r="E228" s="39">
        <v>98.008995539275929</v>
      </c>
      <c r="F228" s="6"/>
      <c r="G228" s="7"/>
      <c r="H228" s="7"/>
      <c r="I228" s="7"/>
      <c r="J228" s="7"/>
    </row>
    <row r="229" spans="1:10" x14ac:dyDescent="0.35">
      <c r="A229" s="1">
        <v>228</v>
      </c>
      <c r="B229" t="s">
        <v>284</v>
      </c>
      <c r="C229" s="11" t="s">
        <v>26</v>
      </c>
      <c r="D229" s="4" t="s">
        <v>2</v>
      </c>
      <c r="E229" s="39">
        <v>66.099328452837653</v>
      </c>
      <c r="F229" s="6"/>
      <c r="G229" s="7"/>
      <c r="H229" s="7"/>
      <c r="I229" s="7"/>
      <c r="J229" s="7"/>
    </row>
    <row r="230" spans="1:10" x14ac:dyDescent="0.35">
      <c r="A230" s="1">
        <v>229</v>
      </c>
      <c r="B230" t="s">
        <v>350</v>
      </c>
      <c r="C230" s="11" t="s">
        <v>27</v>
      </c>
      <c r="D230" s="4" t="s">
        <v>2</v>
      </c>
      <c r="E230" s="39">
        <v>69.353744922482292</v>
      </c>
      <c r="F230" s="6"/>
      <c r="G230" s="7"/>
      <c r="H230" s="7"/>
      <c r="I230" s="7"/>
      <c r="J230" s="7"/>
    </row>
    <row r="231" spans="1:10" x14ac:dyDescent="0.35">
      <c r="A231" s="1">
        <v>230</v>
      </c>
      <c r="B231" t="s">
        <v>151</v>
      </c>
      <c r="C231" s="11" t="s">
        <v>28</v>
      </c>
      <c r="D231" s="4" t="s">
        <v>2</v>
      </c>
      <c r="E231" s="39">
        <v>90</v>
      </c>
      <c r="F231" s="6"/>
      <c r="G231" s="7"/>
      <c r="H231" s="7"/>
      <c r="I231" s="7"/>
      <c r="J231" s="7"/>
    </row>
    <row r="232" spans="1:10" x14ac:dyDescent="0.35">
      <c r="A232" s="1">
        <v>231</v>
      </c>
      <c r="B232" t="s">
        <v>50</v>
      </c>
      <c r="C232" s="11" t="s">
        <v>24</v>
      </c>
      <c r="D232" s="4" t="s">
        <v>2</v>
      </c>
      <c r="E232" s="39">
        <v>82.962337930512149</v>
      </c>
      <c r="F232" s="6"/>
      <c r="G232" s="7"/>
      <c r="H232" s="7"/>
      <c r="I232" s="7"/>
      <c r="J232" s="7"/>
    </row>
    <row r="233" spans="1:10" x14ac:dyDescent="0.35">
      <c r="A233" s="1">
        <v>232</v>
      </c>
      <c r="B233" t="s">
        <v>327</v>
      </c>
      <c r="C233" s="11" t="s">
        <v>25</v>
      </c>
      <c r="D233" s="4" t="s">
        <v>2</v>
      </c>
      <c r="E233" s="39">
        <v>76.758322140522068</v>
      </c>
      <c r="F233" s="6"/>
      <c r="G233" s="7"/>
      <c r="H233" s="7"/>
      <c r="I233" s="7"/>
      <c r="J233" s="7"/>
    </row>
    <row r="234" spans="1:10" x14ac:dyDescent="0.35">
      <c r="A234" s="1">
        <v>233</v>
      </c>
      <c r="B234" t="s">
        <v>300</v>
      </c>
      <c r="C234" s="11" t="s">
        <v>26</v>
      </c>
      <c r="D234" s="4" t="s">
        <v>2</v>
      </c>
      <c r="E234" s="39">
        <v>48.640577208134346</v>
      </c>
      <c r="F234" s="6"/>
      <c r="G234" s="7"/>
      <c r="H234" s="7"/>
      <c r="I234" s="7"/>
      <c r="J234" s="7"/>
    </row>
    <row r="235" spans="1:10" x14ac:dyDescent="0.35">
      <c r="A235" s="1">
        <v>234</v>
      </c>
      <c r="B235" t="s">
        <v>414</v>
      </c>
      <c r="C235" s="11" t="s">
        <v>27</v>
      </c>
      <c r="D235" s="4" t="s">
        <v>2</v>
      </c>
      <c r="E235" s="39">
        <v>85.156135785000515</v>
      </c>
      <c r="F235" s="6"/>
      <c r="G235" s="7"/>
      <c r="H235" s="7"/>
      <c r="I235" s="7"/>
      <c r="J235" s="7"/>
    </row>
    <row r="236" spans="1:10" x14ac:dyDescent="0.35">
      <c r="A236" s="1">
        <v>235</v>
      </c>
      <c r="B236" t="s">
        <v>162</v>
      </c>
      <c r="C236" s="11" t="s">
        <v>28</v>
      </c>
      <c r="D236" s="4" t="s">
        <v>2</v>
      </c>
      <c r="E236" s="39">
        <v>70</v>
      </c>
      <c r="F236" s="6"/>
      <c r="G236" s="7"/>
      <c r="H236" s="7"/>
      <c r="I236" s="7"/>
      <c r="J236" s="7"/>
    </row>
    <row r="237" spans="1:10" x14ac:dyDescent="0.35">
      <c r="A237" s="1">
        <v>236</v>
      </c>
      <c r="B237" t="s">
        <v>34</v>
      </c>
      <c r="C237" s="11" t="s">
        <v>24</v>
      </c>
      <c r="D237" s="4" t="s">
        <v>2</v>
      </c>
      <c r="E237" s="39">
        <v>72.99177488865098</v>
      </c>
      <c r="F237" s="6"/>
      <c r="G237" s="7"/>
      <c r="H237" s="7"/>
      <c r="I237" s="7"/>
      <c r="J237" s="7"/>
    </row>
    <row r="238" spans="1:10" x14ac:dyDescent="0.35">
      <c r="A238" s="1">
        <v>237</v>
      </c>
      <c r="B238" t="s">
        <v>204</v>
      </c>
      <c r="C238" s="11" t="s">
        <v>25</v>
      </c>
      <c r="D238" s="4" t="s">
        <v>2</v>
      </c>
      <c r="E238" s="39">
        <v>90.278404261043761</v>
      </c>
      <c r="F238" s="6"/>
      <c r="G238" s="7"/>
      <c r="H238" s="7"/>
      <c r="I238" s="7"/>
      <c r="J238" s="7"/>
    </row>
    <row r="239" spans="1:10" x14ac:dyDescent="0.35">
      <c r="A239" s="1">
        <v>238</v>
      </c>
      <c r="B239" t="s">
        <v>218</v>
      </c>
      <c r="C239" s="11" t="s">
        <v>26</v>
      </c>
      <c r="D239" s="4" t="s">
        <v>2</v>
      </c>
      <c r="E239" s="39">
        <v>81.785656422725879</v>
      </c>
      <c r="F239" s="6"/>
      <c r="G239" s="7"/>
      <c r="H239" s="7"/>
      <c r="I239" s="7"/>
      <c r="J239" s="7"/>
    </row>
    <row r="240" spans="1:10" x14ac:dyDescent="0.35">
      <c r="A240" s="1">
        <v>239</v>
      </c>
      <c r="B240" t="s">
        <v>364</v>
      </c>
      <c r="C240" s="11" t="s">
        <v>27</v>
      </c>
      <c r="D240" s="4" t="s">
        <v>2</v>
      </c>
      <c r="E240" s="39">
        <v>90</v>
      </c>
      <c r="F240" s="6"/>
      <c r="G240" s="7"/>
      <c r="H240" s="7"/>
      <c r="I240" s="7"/>
      <c r="J240" s="7"/>
    </row>
    <row r="241" spans="1:10" x14ac:dyDescent="0.35">
      <c r="A241" s="1">
        <v>240</v>
      </c>
      <c r="B241" t="s">
        <v>124</v>
      </c>
      <c r="C241" s="11" t="s">
        <v>28</v>
      </c>
      <c r="D241" s="4" t="s">
        <v>2</v>
      </c>
      <c r="E241" s="39">
        <v>63.577436069026589</v>
      </c>
      <c r="F241" s="6"/>
      <c r="G241" s="7"/>
      <c r="H241" s="7"/>
      <c r="I241" s="7"/>
      <c r="J241" s="7"/>
    </row>
    <row r="242" spans="1:10" x14ac:dyDescent="0.35">
      <c r="A242" s="1">
        <v>241</v>
      </c>
      <c r="B242" t="s">
        <v>45</v>
      </c>
      <c r="C242" s="11" t="s">
        <v>24</v>
      </c>
      <c r="D242" s="4" t="s">
        <v>2</v>
      </c>
      <c r="E242" s="39">
        <v>62.767394612892531</v>
      </c>
      <c r="F242" s="6"/>
      <c r="G242" s="7"/>
      <c r="H242" s="7"/>
      <c r="I242" s="7"/>
      <c r="J242" s="7"/>
    </row>
    <row r="243" spans="1:10" x14ac:dyDescent="0.35">
      <c r="A243" s="1">
        <v>242</v>
      </c>
      <c r="B243" t="s">
        <v>434</v>
      </c>
      <c r="C243" s="11" t="s">
        <v>25</v>
      </c>
      <c r="D243" s="4" t="s">
        <v>2</v>
      </c>
      <c r="E243" s="39">
        <v>81.716989572742023</v>
      </c>
      <c r="F243" s="6"/>
      <c r="G243" s="7"/>
      <c r="H243" s="7"/>
      <c r="I243" s="7"/>
      <c r="J243" s="7"/>
    </row>
    <row r="244" spans="1:10" x14ac:dyDescent="0.35">
      <c r="A244" s="1">
        <v>243</v>
      </c>
      <c r="B244" t="s">
        <v>213</v>
      </c>
      <c r="C244" s="11" t="s">
        <v>26</v>
      </c>
      <c r="D244" s="4" t="s">
        <v>2</v>
      </c>
      <c r="E244" s="39">
        <v>83.797606495936634</v>
      </c>
      <c r="F244" s="6"/>
      <c r="G244" s="7"/>
      <c r="H244" s="7"/>
      <c r="I244" s="7"/>
      <c r="J244" s="7"/>
    </row>
    <row r="245" spans="1:10" x14ac:dyDescent="0.35">
      <c r="A245" s="1">
        <v>244</v>
      </c>
      <c r="B245" t="s">
        <v>400</v>
      </c>
      <c r="C245" s="11" t="s">
        <v>27</v>
      </c>
      <c r="D245" s="4" t="s">
        <v>2</v>
      </c>
      <c r="E245" s="39">
        <v>74.391055224696174</v>
      </c>
      <c r="F245" s="6"/>
      <c r="G245" s="7"/>
      <c r="H245" s="7"/>
      <c r="I245" s="7"/>
      <c r="J245" s="7"/>
    </row>
    <row r="246" spans="1:10" x14ac:dyDescent="0.35">
      <c r="A246" s="1">
        <v>245</v>
      </c>
      <c r="B246" t="s">
        <v>138</v>
      </c>
      <c r="C246" s="11" t="s">
        <v>28</v>
      </c>
      <c r="D246" s="4" t="s">
        <v>2</v>
      </c>
      <c r="E246" s="39">
        <v>80.146110323839821</v>
      </c>
      <c r="F246" s="6"/>
      <c r="G246" s="7"/>
      <c r="H246" s="7"/>
      <c r="I246" s="7"/>
      <c r="J246" s="7"/>
    </row>
    <row r="247" spans="1:10" x14ac:dyDescent="0.35">
      <c r="A247" s="1">
        <v>246</v>
      </c>
      <c r="B247" t="s">
        <v>94</v>
      </c>
      <c r="C247" s="11" t="s">
        <v>24</v>
      </c>
      <c r="D247" s="4" t="s">
        <v>2</v>
      </c>
      <c r="E247" s="39">
        <v>86.657523954345379</v>
      </c>
      <c r="F247" s="6"/>
      <c r="G247" s="7"/>
      <c r="H247" s="7"/>
      <c r="I247" s="7"/>
      <c r="J247" s="7"/>
    </row>
    <row r="248" spans="1:10" x14ac:dyDescent="0.35">
      <c r="A248" s="1">
        <v>247</v>
      </c>
      <c r="B248" t="s">
        <v>287</v>
      </c>
      <c r="C248" s="11" t="s">
        <v>25</v>
      </c>
      <c r="D248" s="4" t="s">
        <v>2</v>
      </c>
      <c r="E248" s="39">
        <v>85.920014700677712</v>
      </c>
      <c r="F248" s="6"/>
      <c r="G248" s="7"/>
      <c r="H248" s="7"/>
      <c r="I248" s="7"/>
      <c r="J248" s="7"/>
    </row>
    <row r="249" spans="1:10" x14ac:dyDescent="0.35">
      <c r="A249" s="1">
        <v>248</v>
      </c>
      <c r="B249" t="s">
        <v>333</v>
      </c>
      <c r="C249" s="11" t="s">
        <v>26</v>
      </c>
      <c r="D249" s="4" t="s">
        <v>2</v>
      </c>
      <c r="E249" s="39">
        <v>84.891558091912884</v>
      </c>
      <c r="F249" s="6"/>
      <c r="G249" s="7"/>
      <c r="H249" s="7"/>
      <c r="I249" s="7"/>
      <c r="J249" s="7"/>
    </row>
    <row r="250" spans="1:10" x14ac:dyDescent="0.35">
      <c r="A250" s="1">
        <v>249</v>
      </c>
      <c r="B250" t="s">
        <v>401</v>
      </c>
      <c r="C250" s="11" t="s">
        <v>27</v>
      </c>
      <c r="D250" s="4" t="s">
        <v>2</v>
      </c>
      <c r="E250" s="39">
        <v>75.85180034955556</v>
      </c>
      <c r="F250" s="6"/>
      <c r="G250" s="7"/>
      <c r="H250" s="7"/>
      <c r="I250" s="7"/>
      <c r="J250" s="7"/>
    </row>
    <row r="251" spans="1:10" x14ac:dyDescent="0.35">
      <c r="A251" s="1">
        <v>250</v>
      </c>
      <c r="B251" t="s">
        <v>193</v>
      </c>
      <c r="C251" s="11" t="s">
        <v>28</v>
      </c>
      <c r="D251" s="4" t="s">
        <v>2</v>
      </c>
      <c r="E251" s="39">
        <v>66.562488629715517</v>
      </c>
      <c r="F251" s="6"/>
      <c r="G251" s="7"/>
      <c r="H251" s="7"/>
      <c r="I251" s="7"/>
      <c r="J251" s="7"/>
    </row>
    <row r="252" spans="1:10" x14ac:dyDescent="0.35">
      <c r="A252" s="1">
        <v>251</v>
      </c>
      <c r="B252" t="s">
        <v>69</v>
      </c>
      <c r="C252" s="11" t="s">
        <v>24</v>
      </c>
      <c r="D252" s="4" t="s">
        <v>2</v>
      </c>
      <c r="E252" s="39">
        <v>77.554277797462419</v>
      </c>
      <c r="F252" s="6"/>
      <c r="G252" s="7"/>
      <c r="H252" s="7"/>
      <c r="I252" s="7"/>
      <c r="J252" s="7"/>
    </row>
    <row r="253" spans="1:10" x14ac:dyDescent="0.35">
      <c r="A253" s="1">
        <v>252</v>
      </c>
      <c r="B253" t="s">
        <v>201</v>
      </c>
      <c r="C253" s="11" t="s">
        <v>25</v>
      </c>
      <c r="D253" s="4" t="s">
        <v>2</v>
      </c>
      <c r="E253" s="39">
        <v>81.447415343136527</v>
      </c>
      <c r="F253" s="6"/>
      <c r="G253" s="7"/>
      <c r="H253" s="7"/>
      <c r="I253" s="7"/>
      <c r="J253" s="7"/>
    </row>
    <row r="254" spans="1:10" x14ac:dyDescent="0.35">
      <c r="A254" s="1">
        <v>253</v>
      </c>
      <c r="B254" t="s">
        <v>294</v>
      </c>
      <c r="C254" s="11" t="s">
        <v>26</v>
      </c>
      <c r="D254" s="4" t="s">
        <v>2</v>
      </c>
      <c r="E254" s="39">
        <v>65.829106208257144</v>
      </c>
      <c r="F254" s="6"/>
      <c r="G254" s="7"/>
      <c r="H254" s="7"/>
      <c r="I254" s="7"/>
      <c r="J254" s="7"/>
    </row>
    <row r="255" spans="1:10" x14ac:dyDescent="0.35">
      <c r="A255" s="1">
        <v>254</v>
      </c>
      <c r="B255" t="s">
        <v>444</v>
      </c>
      <c r="C255" s="11" t="s">
        <v>27</v>
      </c>
      <c r="D255" s="4" t="s">
        <v>2</v>
      </c>
      <c r="E255" s="39">
        <v>62.820440891373437</v>
      </c>
      <c r="F255" s="6"/>
      <c r="G255" s="7"/>
      <c r="H255" s="7"/>
      <c r="I255" s="7"/>
      <c r="J255" s="7"/>
    </row>
    <row r="256" spans="1:10" x14ac:dyDescent="0.35">
      <c r="A256" s="1">
        <v>255</v>
      </c>
      <c r="B256" t="s">
        <v>169</v>
      </c>
      <c r="C256" s="11" t="s">
        <v>28</v>
      </c>
      <c r="D256" s="4" t="s">
        <v>2</v>
      </c>
      <c r="E256" s="39">
        <v>75.306939126749057</v>
      </c>
      <c r="F256" s="6"/>
      <c r="G256" s="7"/>
      <c r="H256" s="7"/>
      <c r="I256" s="7"/>
      <c r="J256" s="7"/>
    </row>
    <row r="257" spans="1:10" x14ac:dyDescent="0.35">
      <c r="A257" s="1">
        <v>256</v>
      </c>
      <c r="B257" t="s">
        <v>64</v>
      </c>
      <c r="C257" s="11" t="s">
        <v>24</v>
      </c>
      <c r="D257" s="4" t="s">
        <v>2</v>
      </c>
      <c r="E257" s="39">
        <v>76.124984136258718</v>
      </c>
      <c r="F257" s="6"/>
      <c r="G257" s="7"/>
      <c r="H257" s="7"/>
      <c r="I257" s="7"/>
      <c r="J257" s="7"/>
    </row>
    <row r="258" spans="1:10" x14ac:dyDescent="0.35">
      <c r="A258" s="1">
        <v>257</v>
      </c>
      <c r="B258" t="s">
        <v>326</v>
      </c>
      <c r="C258" s="11" t="s">
        <v>25</v>
      </c>
      <c r="D258" s="4" t="s">
        <v>2</v>
      </c>
      <c r="E258" s="39">
        <v>94.024817573954351</v>
      </c>
      <c r="F258" s="6"/>
      <c r="G258" s="7"/>
      <c r="H258" s="7"/>
      <c r="I258" s="7"/>
      <c r="J258" s="7"/>
    </row>
    <row r="259" spans="1:10" x14ac:dyDescent="0.35">
      <c r="A259" s="1">
        <v>258</v>
      </c>
      <c r="B259" t="s">
        <v>289</v>
      </c>
      <c r="C259" s="11" t="s">
        <v>26</v>
      </c>
      <c r="D259" s="4" t="s">
        <v>2</v>
      </c>
      <c r="E259" s="39">
        <v>83.756150590561447</v>
      </c>
      <c r="F259" s="6"/>
      <c r="G259" s="7"/>
      <c r="H259" s="7"/>
      <c r="I259" s="7"/>
      <c r="J259" s="7"/>
    </row>
    <row r="260" spans="1:10" x14ac:dyDescent="0.35">
      <c r="A260" s="1">
        <v>259</v>
      </c>
      <c r="B260" t="s">
        <v>441</v>
      </c>
      <c r="C260" s="11" t="s">
        <v>27</v>
      </c>
      <c r="D260" s="4" t="s">
        <v>2</v>
      </c>
      <c r="E260" s="39">
        <v>81.598584731254959</v>
      </c>
      <c r="F260" s="6"/>
      <c r="G260" s="7"/>
      <c r="H260" s="7"/>
      <c r="I260" s="7"/>
      <c r="J260" s="7"/>
    </row>
    <row r="261" spans="1:10" x14ac:dyDescent="0.35">
      <c r="A261" s="1">
        <v>260</v>
      </c>
      <c r="B261" t="s">
        <v>185</v>
      </c>
      <c r="C261" s="11" t="s">
        <v>28</v>
      </c>
      <c r="D261" s="4" t="s">
        <v>2</v>
      </c>
      <c r="E261" s="39">
        <v>68.571312314888928</v>
      </c>
      <c r="F261" s="6"/>
      <c r="G261" s="7"/>
      <c r="H261" s="7"/>
      <c r="I261" s="7"/>
      <c r="J261" s="7"/>
    </row>
    <row r="262" spans="1:10" x14ac:dyDescent="0.35">
      <c r="A262" s="1">
        <v>261</v>
      </c>
      <c r="B262" t="s">
        <v>44</v>
      </c>
      <c r="C262" s="11" t="s">
        <v>24</v>
      </c>
      <c r="D262" s="4" t="s">
        <v>2</v>
      </c>
      <c r="E262" s="39">
        <v>82.292313183716033</v>
      </c>
      <c r="F262" s="6"/>
      <c r="G262" s="7"/>
      <c r="H262" s="7"/>
      <c r="I262" s="7"/>
      <c r="J262" s="7"/>
    </row>
    <row r="263" spans="1:10" x14ac:dyDescent="0.35">
      <c r="A263" s="1">
        <v>262</v>
      </c>
      <c r="B263" t="s">
        <v>308</v>
      </c>
      <c r="C263" s="11" t="s">
        <v>25</v>
      </c>
      <c r="D263" s="4" t="s">
        <v>2</v>
      </c>
      <c r="E263" s="39">
        <v>78.674616108473856</v>
      </c>
      <c r="F263" s="6"/>
      <c r="G263" s="7"/>
      <c r="H263" s="7"/>
      <c r="I263" s="7"/>
      <c r="J263" s="7"/>
    </row>
    <row r="264" spans="1:10" x14ac:dyDescent="0.35">
      <c r="A264" s="1">
        <v>263</v>
      </c>
      <c r="B264" t="s">
        <v>209</v>
      </c>
      <c r="C264" s="11" t="s">
        <v>26</v>
      </c>
      <c r="D264" s="4" t="s">
        <v>2</v>
      </c>
      <c r="E264" s="39">
        <v>92.866985343862325</v>
      </c>
      <c r="F264" s="6"/>
      <c r="G264" s="7"/>
      <c r="H264" s="7"/>
      <c r="I264" s="7"/>
      <c r="J264" s="7"/>
    </row>
    <row r="265" spans="1:10" x14ac:dyDescent="0.35">
      <c r="A265" s="1">
        <v>264</v>
      </c>
      <c r="B265" t="s">
        <v>413</v>
      </c>
      <c r="C265" s="11" t="s">
        <v>27</v>
      </c>
      <c r="D265" s="4" t="s">
        <v>2</v>
      </c>
      <c r="E265" s="39">
        <v>78.340229012683267</v>
      </c>
      <c r="F265" s="6"/>
      <c r="G265" s="7"/>
      <c r="H265" s="7"/>
      <c r="I265" s="7"/>
      <c r="J265" s="7"/>
    </row>
    <row r="266" spans="1:10" x14ac:dyDescent="0.35">
      <c r="A266" s="1">
        <v>265</v>
      </c>
      <c r="B266" t="s">
        <v>166</v>
      </c>
      <c r="C266" s="11" t="s">
        <v>28</v>
      </c>
      <c r="D266" s="4" t="s">
        <v>2</v>
      </c>
      <c r="E266" s="39">
        <v>78.860312189208344</v>
      </c>
      <c r="F266" s="6"/>
      <c r="G266" s="7"/>
      <c r="H266" s="7"/>
      <c r="I266" s="7"/>
      <c r="J266" s="7"/>
    </row>
    <row r="267" spans="1:10" x14ac:dyDescent="0.35">
      <c r="A267" s="1">
        <v>266</v>
      </c>
      <c r="B267" t="s">
        <v>111</v>
      </c>
      <c r="C267" s="11" t="s">
        <v>24</v>
      </c>
      <c r="D267" s="4" t="s">
        <v>2</v>
      </c>
      <c r="E267" s="39">
        <v>84.248875029588817</v>
      </c>
      <c r="F267" s="6"/>
      <c r="G267" s="7"/>
      <c r="H267" s="7"/>
      <c r="I267" s="7"/>
      <c r="J267" s="7"/>
    </row>
    <row r="268" spans="1:10" x14ac:dyDescent="0.35">
      <c r="A268" s="1">
        <v>267</v>
      </c>
      <c r="B268" t="s">
        <v>338</v>
      </c>
      <c r="C268" s="11" t="s">
        <v>25</v>
      </c>
      <c r="D268" s="4" t="s">
        <v>2</v>
      </c>
      <c r="E268" s="39">
        <v>92.339251043158583</v>
      </c>
      <c r="F268" s="6"/>
      <c r="G268" s="7"/>
      <c r="H268" s="7"/>
      <c r="I268" s="7"/>
      <c r="J268" s="7"/>
    </row>
    <row r="269" spans="1:10" x14ac:dyDescent="0.35">
      <c r="A269" s="1">
        <v>268</v>
      </c>
      <c r="B269" t="s">
        <v>317</v>
      </c>
      <c r="C269" s="11" t="s">
        <v>26</v>
      </c>
      <c r="D269" s="4" t="s">
        <v>2</v>
      </c>
      <c r="E269" s="39">
        <v>69.208572515053675</v>
      </c>
      <c r="F269" s="6"/>
      <c r="G269" s="7"/>
      <c r="H269" s="7"/>
      <c r="I269" s="7"/>
      <c r="J269" s="7"/>
    </row>
    <row r="270" spans="1:10" x14ac:dyDescent="0.35">
      <c r="A270" s="1">
        <v>269</v>
      </c>
      <c r="B270" t="s">
        <v>377</v>
      </c>
      <c r="C270" s="11" t="s">
        <v>27</v>
      </c>
      <c r="D270" s="4" t="s">
        <v>2</v>
      </c>
      <c r="E270" s="39">
        <v>85.654510459862649</v>
      </c>
      <c r="F270" s="6"/>
      <c r="G270" s="7"/>
      <c r="H270" s="7"/>
      <c r="I270" s="7"/>
      <c r="J270" s="7"/>
    </row>
    <row r="271" spans="1:10" x14ac:dyDescent="0.35">
      <c r="A271" s="1">
        <v>270</v>
      </c>
      <c r="B271" t="s">
        <v>178</v>
      </c>
      <c r="C271" s="11" t="s">
        <v>28</v>
      </c>
      <c r="D271" s="4" t="s">
        <v>2</v>
      </c>
      <c r="E271" s="39">
        <v>72.016910255188122</v>
      </c>
      <c r="F271" s="6"/>
      <c r="G271" s="7"/>
      <c r="H271" s="7"/>
      <c r="I271" s="7"/>
      <c r="J271" s="7"/>
    </row>
    <row r="272" spans="1:10" x14ac:dyDescent="0.35">
      <c r="A272" s="1">
        <v>271</v>
      </c>
      <c r="B272" t="s">
        <v>90</v>
      </c>
      <c r="C272" s="11" t="s">
        <v>24</v>
      </c>
      <c r="D272" s="4" t="s">
        <v>2</v>
      </c>
      <c r="E272" s="39">
        <v>78.595080796803813</v>
      </c>
      <c r="F272" s="6"/>
      <c r="G272" s="7"/>
      <c r="H272" s="7"/>
      <c r="I272" s="7"/>
      <c r="J272" s="7"/>
    </row>
    <row r="273" spans="1:10" x14ac:dyDescent="0.35">
      <c r="A273" s="1">
        <v>272</v>
      </c>
      <c r="B273" t="s">
        <v>211</v>
      </c>
      <c r="C273" s="11" t="s">
        <v>25</v>
      </c>
      <c r="D273" s="4" t="s">
        <v>2</v>
      </c>
      <c r="E273" s="39">
        <v>76.726864992524497</v>
      </c>
      <c r="F273" s="6"/>
      <c r="G273" s="7"/>
      <c r="H273" s="7"/>
      <c r="I273" s="7"/>
      <c r="J273" s="7"/>
    </row>
    <row r="274" spans="1:10" x14ac:dyDescent="0.35">
      <c r="A274" s="1">
        <v>273</v>
      </c>
      <c r="B274" t="s">
        <v>269</v>
      </c>
      <c r="C274" s="11" t="s">
        <v>26</v>
      </c>
      <c r="D274" s="4" t="s">
        <v>2</v>
      </c>
      <c r="E274" s="39">
        <v>91.906797681149328</v>
      </c>
      <c r="F274" s="6"/>
      <c r="G274" s="7"/>
      <c r="H274" s="7"/>
      <c r="I274" s="7"/>
      <c r="J274" s="7"/>
    </row>
    <row r="275" spans="1:10" x14ac:dyDescent="0.35">
      <c r="A275" s="1">
        <v>274</v>
      </c>
      <c r="B275" t="s">
        <v>412</v>
      </c>
      <c r="C275" s="11" t="s">
        <v>27</v>
      </c>
      <c r="D275" s="4" t="s">
        <v>2</v>
      </c>
      <c r="E275" s="39">
        <v>80.803044031272293</v>
      </c>
      <c r="F275" s="6"/>
      <c r="G275" s="7"/>
      <c r="H275" s="7"/>
      <c r="I275" s="7"/>
      <c r="J275" s="7"/>
    </row>
    <row r="276" spans="1:10" x14ac:dyDescent="0.35">
      <c r="A276" s="1">
        <v>275</v>
      </c>
      <c r="B276" t="s">
        <v>154</v>
      </c>
      <c r="C276" s="11" t="s">
        <v>28</v>
      </c>
      <c r="D276" s="4" t="s">
        <v>2</v>
      </c>
      <c r="E276" s="39">
        <v>58.919822751777247</v>
      </c>
      <c r="F276" s="6"/>
      <c r="G276" s="7"/>
      <c r="H276" s="7"/>
      <c r="I276" s="7"/>
      <c r="J276" s="7"/>
    </row>
    <row r="277" spans="1:10" x14ac:dyDescent="0.35">
      <c r="A277" s="1">
        <v>276</v>
      </c>
      <c r="B277" t="s">
        <v>72</v>
      </c>
      <c r="C277" s="11" t="s">
        <v>24</v>
      </c>
      <c r="D277" s="4" t="s">
        <v>2</v>
      </c>
      <c r="E277" s="39">
        <v>77.81593942316249</v>
      </c>
      <c r="F277" s="6"/>
      <c r="G277" s="7"/>
      <c r="H277" s="7"/>
      <c r="I277" s="7"/>
      <c r="J277" s="7"/>
    </row>
    <row r="278" spans="1:10" x14ac:dyDescent="0.35">
      <c r="A278" s="1">
        <v>277</v>
      </c>
      <c r="B278" t="s">
        <v>243</v>
      </c>
      <c r="C278" s="11" t="s">
        <v>25</v>
      </c>
      <c r="D278" s="4" t="s">
        <v>2</v>
      </c>
      <c r="E278" s="39">
        <v>75.064172253478318</v>
      </c>
      <c r="F278" s="6"/>
      <c r="G278" s="7"/>
      <c r="H278" s="7"/>
      <c r="I278" s="7"/>
      <c r="J278" s="7"/>
    </row>
    <row r="279" spans="1:10" x14ac:dyDescent="0.35">
      <c r="A279" s="1">
        <v>278</v>
      </c>
      <c r="B279" t="s">
        <v>260</v>
      </c>
      <c r="C279" s="11" t="s">
        <v>26</v>
      </c>
      <c r="D279" s="4" t="s">
        <v>2</v>
      </c>
      <c r="E279" s="39">
        <v>63.225382038654061</v>
      </c>
      <c r="F279" s="6"/>
      <c r="G279" s="7"/>
      <c r="H279" s="7"/>
      <c r="I279" s="7"/>
      <c r="J279" s="7"/>
    </row>
    <row r="280" spans="1:10" x14ac:dyDescent="0.35">
      <c r="A280" s="1">
        <v>279</v>
      </c>
      <c r="B280" t="s">
        <v>417</v>
      </c>
      <c r="C280" s="11" t="s">
        <v>27</v>
      </c>
      <c r="D280" s="4" t="s">
        <v>2</v>
      </c>
      <c r="E280" s="39">
        <v>73.449165458514472</v>
      </c>
      <c r="F280" s="6"/>
      <c r="G280" s="7"/>
      <c r="H280" s="7"/>
      <c r="I280" s="7"/>
      <c r="J280" s="7"/>
    </row>
    <row r="281" spans="1:10" x14ac:dyDescent="0.35">
      <c r="A281" s="1">
        <v>280</v>
      </c>
      <c r="B281" t="s">
        <v>424</v>
      </c>
      <c r="C281" s="11" t="s">
        <v>28</v>
      </c>
      <c r="D281" s="4" t="s">
        <v>2</v>
      </c>
      <c r="E281" s="39">
        <v>96.012359083106276</v>
      </c>
      <c r="F281" s="6"/>
      <c r="G281" s="7"/>
      <c r="H281" s="7"/>
      <c r="I281" s="7"/>
      <c r="J281" s="7"/>
    </row>
    <row r="282" spans="1:10" x14ac:dyDescent="0.35">
      <c r="A282" s="1">
        <v>281</v>
      </c>
      <c r="B282" t="s">
        <v>93</v>
      </c>
      <c r="C282" s="11" t="s">
        <v>24</v>
      </c>
      <c r="D282" s="4" t="s">
        <v>2</v>
      </c>
      <c r="E282" s="39">
        <v>69.395701049943455</v>
      </c>
      <c r="F282" s="6"/>
      <c r="G282" s="7"/>
      <c r="H282" s="7"/>
      <c r="I282" s="7"/>
      <c r="J282" s="7"/>
    </row>
    <row r="283" spans="1:10" x14ac:dyDescent="0.35">
      <c r="A283" s="1">
        <v>282</v>
      </c>
      <c r="B283" t="s">
        <v>222</v>
      </c>
      <c r="C283" s="11" t="s">
        <v>25</v>
      </c>
      <c r="D283" s="4" t="s">
        <v>2</v>
      </c>
      <c r="E283" s="39">
        <v>77.453255673462991</v>
      </c>
      <c r="F283" s="6"/>
      <c r="G283" s="7"/>
      <c r="H283" s="7"/>
      <c r="I283" s="7"/>
      <c r="J283" s="7"/>
    </row>
    <row r="284" spans="1:10" x14ac:dyDescent="0.35">
      <c r="A284" s="1">
        <v>283</v>
      </c>
      <c r="B284" t="s">
        <v>250</v>
      </c>
      <c r="C284" s="11" t="s">
        <v>26</v>
      </c>
      <c r="D284" s="4" t="s">
        <v>2</v>
      </c>
      <c r="E284" s="39">
        <v>46.848918120376766</v>
      </c>
      <c r="F284" s="6"/>
      <c r="G284" s="7"/>
      <c r="H284" s="7"/>
      <c r="I284" s="7"/>
      <c r="J284" s="7"/>
    </row>
    <row r="285" spans="1:10" x14ac:dyDescent="0.35">
      <c r="A285" s="1">
        <v>284</v>
      </c>
      <c r="B285" t="s">
        <v>416</v>
      </c>
      <c r="C285" s="11" t="s">
        <v>27</v>
      </c>
      <c r="D285" s="4" t="s">
        <v>2</v>
      </c>
      <c r="E285" s="39">
        <v>91.453050774434814</v>
      </c>
      <c r="F285" s="6"/>
      <c r="G285" s="7"/>
      <c r="H285" s="7"/>
      <c r="I285" s="7"/>
      <c r="J285" s="7"/>
    </row>
    <row r="286" spans="1:10" x14ac:dyDescent="0.35">
      <c r="A286" s="1">
        <v>285</v>
      </c>
      <c r="B286" t="s">
        <v>159</v>
      </c>
      <c r="C286" s="11" t="s">
        <v>28</v>
      </c>
      <c r="D286" s="4" t="s">
        <v>2</v>
      </c>
      <c r="E286" s="39">
        <v>77.612940205726773</v>
      </c>
      <c r="F286" s="6"/>
      <c r="G286" s="7"/>
      <c r="H286" s="7"/>
      <c r="I286" s="7"/>
      <c r="J286" s="7"/>
    </row>
    <row r="287" spans="1:10" x14ac:dyDescent="0.35">
      <c r="A287" s="1">
        <v>286</v>
      </c>
      <c r="B287" t="s">
        <v>102</v>
      </c>
      <c r="C287" s="11" t="s">
        <v>24</v>
      </c>
      <c r="D287" s="4" t="s">
        <v>2</v>
      </c>
      <c r="E287" s="39">
        <v>90.029884833784308</v>
      </c>
      <c r="F287" s="6"/>
      <c r="G287" s="7"/>
      <c r="H287" s="7"/>
      <c r="I287" s="7"/>
      <c r="J287" s="7"/>
    </row>
    <row r="288" spans="1:10" x14ac:dyDescent="0.35">
      <c r="A288" s="1">
        <v>287</v>
      </c>
      <c r="B288" t="s">
        <v>226</v>
      </c>
      <c r="C288" s="11" t="s">
        <v>25</v>
      </c>
      <c r="D288" s="4" t="s">
        <v>2</v>
      </c>
      <c r="E288" s="39">
        <v>87.603671292599756</v>
      </c>
      <c r="F288" s="6"/>
      <c r="G288" s="7"/>
      <c r="H288" s="7"/>
      <c r="I288" s="7"/>
      <c r="J288" s="7"/>
    </row>
    <row r="289" spans="1:10" x14ac:dyDescent="0.35">
      <c r="A289" s="1">
        <v>288</v>
      </c>
      <c r="B289" t="s">
        <v>430</v>
      </c>
      <c r="C289" s="11" t="s">
        <v>26</v>
      </c>
      <c r="D289" s="4" t="s">
        <v>2</v>
      </c>
      <c r="E289" s="39">
        <v>75.839880284620449</v>
      </c>
      <c r="F289" s="6"/>
      <c r="G289" s="7"/>
      <c r="H289" s="7"/>
      <c r="I289" s="7"/>
      <c r="J289" s="7"/>
    </row>
    <row r="290" spans="1:10" x14ac:dyDescent="0.35">
      <c r="A290" s="1">
        <v>289</v>
      </c>
      <c r="B290" t="s">
        <v>411</v>
      </c>
      <c r="C290" s="11" t="s">
        <v>27</v>
      </c>
      <c r="D290" s="4" t="s">
        <v>2</v>
      </c>
      <c r="E290" s="39">
        <v>91.873783023474971</v>
      </c>
      <c r="F290" s="6"/>
      <c r="G290" s="7"/>
      <c r="H290" s="7"/>
      <c r="I290" s="7"/>
      <c r="J290" s="7"/>
    </row>
    <row r="291" spans="1:10" x14ac:dyDescent="0.35">
      <c r="A291" s="1">
        <v>290</v>
      </c>
      <c r="B291" t="s">
        <v>167</v>
      </c>
      <c r="C291" s="11" t="s">
        <v>28</v>
      </c>
      <c r="D291" s="4" t="s">
        <v>2</v>
      </c>
      <c r="E291" s="39">
        <v>22.384602036327124</v>
      </c>
      <c r="F291" s="6"/>
      <c r="G291" s="7"/>
      <c r="H291" s="7"/>
      <c r="I291" s="7"/>
      <c r="J291" s="7"/>
    </row>
    <row r="292" spans="1:10" x14ac:dyDescent="0.35">
      <c r="A292" s="1">
        <v>291</v>
      </c>
      <c r="B292" t="s">
        <v>78</v>
      </c>
      <c r="C292" s="11" t="s">
        <v>24</v>
      </c>
      <c r="D292" s="4" t="s">
        <v>2</v>
      </c>
      <c r="E292" s="39">
        <v>69.805564837297425</v>
      </c>
      <c r="F292" s="6"/>
      <c r="G292" s="7"/>
      <c r="H292" s="7"/>
      <c r="I292" s="7"/>
      <c r="J292" s="7"/>
    </row>
    <row r="293" spans="1:10" x14ac:dyDescent="0.35">
      <c r="A293" s="1">
        <v>292</v>
      </c>
      <c r="B293" t="s">
        <v>438</v>
      </c>
      <c r="C293" s="11" t="s">
        <v>25</v>
      </c>
      <c r="D293" s="4" t="s">
        <v>2</v>
      </c>
      <c r="E293" s="39">
        <v>68.917852533631958</v>
      </c>
      <c r="F293" s="6"/>
      <c r="G293" s="7"/>
      <c r="H293" s="7"/>
      <c r="I293" s="7"/>
      <c r="J293" s="7"/>
    </row>
    <row r="294" spans="1:10" x14ac:dyDescent="0.35">
      <c r="A294" s="1">
        <v>293</v>
      </c>
      <c r="B294" t="s">
        <v>328</v>
      </c>
      <c r="C294" s="11" t="s">
        <v>26</v>
      </c>
      <c r="D294" s="4" t="s">
        <v>2</v>
      </c>
      <c r="E294" s="39">
        <v>74.636431210892624</v>
      </c>
      <c r="F294" s="6"/>
      <c r="G294" s="7"/>
      <c r="H294" s="7"/>
      <c r="I294" s="7"/>
      <c r="J294" s="7"/>
    </row>
    <row r="295" spans="1:10" x14ac:dyDescent="0.35">
      <c r="A295" s="1">
        <v>294</v>
      </c>
      <c r="B295" t="s">
        <v>383</v>
      </c>
      <c r="C295" s="11" t="s">
        <v>27</v>
      </c>
      <c r="D295" s="4" t="s">
        <v>2</v>
      </c>
      <c r="E295" s="39">
        <v>72.028324413695373</v>
      </c>
      <c r="F295" s="6"/>
      <c r="G295" s="7"/>
      <c r="H295" s="7"/>
      <c r="I295" s="7"/>
      <c r="J295" s="7"/>
    </row>
    <row r="296" spans="1:10" x14ac:dyDescent="0.35">
      <c r="A296" s="1">
        <v>295</v>
      </c>
      <c r="B296" t="s">
        <v>146</v>
      </c>
      <c r="C296" s="11" t="s">
        <v>28</v>
      </c>
      <c r="D296" s="4" t="s">
        <v>2</v>
      </c>
      <c r="E296" s="39">
        <v>68.321837918192614</v>
      </c>
      <c r="F296" s="6"/>
      <c r="G296" s="7"/>
      <c r="H296" s="7"/>
      <c r="I296" s="7"/>
      <c r="J296" s="7"/>
    </row>
    <row r="297" spans="1:10" x14ac:dyDescent="0.35">
      <c r="A297" s="1">
        <v>296</v>
      </c>
      <c r="B297" t="s">
        <v>96</v>
      </c>
      <c r="C297" s="11" t="s">
        <v>24</v>
      </c>
      <c r="D297" s="4" t="s">
        <v>2</v>
      </c>
      <c r="E297" s="39">
        <v>74.086374499602243</v>
      </c>
      <c r="F297" s="6"/>
      <c r="G297" s="7"/>
      <c r="H297" s="7"/>
      <c r="I297" s="7"/>
      <c r="J297" s="7"/>
    </row>
    <row r="298" spans="1:10" x14ac:dyDescent="0.35">
      <c r="A298" s="1">
        <v>297</v>
      </c>
      <c r="B298" t="s">
        <v>199</v>
      </c>
      <c r="C298" s="11" t="s">
        <v>25</v>
      </c>
      <c r="D298" s="4" t="s">
        <v>2</v>
      </c>
      <c r="E298" s="39">
        <v>90.111170922755264</v>
      </c>
      <c r="F298" s="6"/>
      <c r="G298" s="7"/>
      <c r="H298" s="7"/>
      <c r="I298" s="7"/>
      <c r="J298" s="7"/>
    </row>
    <row r="299" spans="1:10" x14ac:dyDescent="0.35">
      <c r="A299" s="1">
        <v>298</v>
      </c>
      <c r="B299" t="s">
        <v>322</v>
      </c>
      <c r="C299" s="11" t="s">
        <v>26</v>
      </c>
      <c r="D299" s="4" t="s">
        <v>2</v>
      </c>
      <c r="E299" s="39">
        <v>63.786187840451021</v>
      </c>
      <c r="F299" s="6"/>
      <c r="G299" s="7"/>
      <c r="H299" s="7"/>
      <c r="I299" s="7"/>
      <c r="J299" s="7"/>
    </row>
    <row r="300" spans="1:10" x14ac:dyDescent="0.35">
      <c r="A300" s="1">
        <v>299</v>
      </c>
      <c r="B300" t="s">
        <v>387</v>
      </c>
      <c r="C300" s="11" t="s">
        <v>27</v>
      </c>
      <c r="D300" s="4" t="s">
        <v>2</v>
      </c>
      <c r="E300" s="39">
        <v>70</v>
      </c>
      <c r="F300" s="6"/>
      <c r="G300" s="7"/>
      <c r="H300" s="7"/>
      <c r="I300" s="7"/>
      <c r="J300" s="7"/>
    </row>
    <row r="301" spans="1:10" x14ac:dyDescent="0.35">
      <c r="A301" s="1">
        <v>300</v>
      </c>
      <c r="B301" t="s">
        <v>119</v>
      </c>
      <c r="C301" s="11" t="s">
        <v>28</v>
      </c>
      <c r="D301" s="4" t="s">
        <v>2</v>
      </c>
      <c r="E301" s="39">
        <v>80.583759174332954</v>
      </c>
      <c r="F301" s="6"/>
      <c r="G301" s="7"/>
      <c r="H301" s="7"/>
      <c r="I301" s="7"/>
      <c r="J301" s="7"/>
    </row>
    <row r="302" spans="1:10" x14ac:dyDescent="0.35">
      <c r="A302" s="1">
        <v>301</v>
      </c>
      <c r="B302" t="s">
        <v>61</v>
      </c>
      <c r="C302" s="11" t="s">
        <v>24</v>
      </c>
      <c r="D302" s="4" t="s">
        <v>29</v>
      </c>
      <c r="E302" s="39">
        <v>82.010856405831873</v>
      </c>
      <c r="F302" s="6"/>
      <c r="G302" s="7"/>
      <c r="H302" s="7"/>
      <c r="I302" s="7"/>
      <c r="J302" s="7"/>
    </row>
    <row r="303" spans="1:10" x14ac:dyDescent="0.35">
      <c r="A303" s="1">
        <v>302</v>
      </c>
      <c r="B303" t="s">
        <v>212</v>
      </c>
      <c r="C303" s="11" t="s">
        <v>25</v>
      </c>
      <c r="D303" s="4" t="s">
        <v>29</v>
      </c>
      <c r="E303" s="39">
        <v>82.819506335072219</v>
      </c>
      <c r="F303" s="6"/>
      <c r="G303" s="7"/>
      <c r="H303" s="7"/>
      <c r="I303" s="7"/>
      <c r="J303" s="7"/>
    </row>
    <row r="304" spans="1:10" x14ac:dyDescent="0.35">
      <c r="A304" s="1">
        <v>303</v>
      </c>
      <c r="B304" t="s">
        <v>265</v>
      </c>
      <c r="C304" s="11" t="s">
        <v>26</v>
      </c>
      <c r="D304" s="4" t="s">
        <v>29</v>
      </c>
      <c r="E304" s="39">
        <v>87.920039024611469</v>
      </c>
      <c r="F304" s="6"/>
      <c r="G304" s="7"/>
      <c r="H304" s="7"/>
      <c r="I304" s="7"/>
      <c r="J304" s="7"/>
    </row>
    <row r="305" spans="1:10" x14ac:dyDescent="0.35">
      <c r="A305" s="1">
        <v>304</v>
      </c>
      <c r="B305" t="s">
        <v>370</v>
      </c>
      <c r="C305" s="11" t="s">
        <v>27</v>
      </c>
      <c r="D305" s="4" t="s">
        <v>29</v>
      </c>
      <c r="E305" s="39">
        <v>76.112615008314606</v>
      </c>
      <c r="F305" s="6"/>
      <c r="G305" s="7"/>
      <c r="H305" s="7"/>
      <c r="I305" s="7"/>
      <c r="J305" s="7"/>
    </row>
    <row r="306" spans="1:10" x14ac:dyDescent="0.35">
      <c r="A306" s="1">
        <v>305</v>
      </c>
      <c r="B306" t="s">
        <v>180</v>
      </c>
      <c r="C306" s="11" t="s">
        <v>28</v>
      </c>
      <c r="D306" s="4" t="s">
        <v>29</v>
      </c>
      <c r="E306" s="39">
        <v>70.052356224623509</v>
      </c>
      <c r="F306" s="6"/>
      <c r="G306" s="7"/>
      <c r="H306" s="7"/>
      <c r="I306" s="7"/>
      <c r="J306" s="7"/>
    </row>
    <row r="307" spans="1:10" x14ac:dyDescent="0.35">
      <c r="A307" s="1">
        <v>306</v>
      </c>
      <c r="B307" t="s">
        <v>83</v>
      </c>
      <c r="C307" s="11" t="s">
        <v>24</v>
      </c>
      <c r="D307" s="4" t="s">
        <v>29</v>
      </c>
      <c r="E307" s="39">
        <v>78.517587300739251</v>
      </c>
      <c r="F307" s="6"/>
      <c r="G307" s="7"/>
      <c r="H307" s="7"/>
      <c r="I307" s="7"/>
      <c r="J307" s="7"/>
    </row>
    <row r="308" spans="1:10" x14ac:dyDescent="0.35">
      <c r="A308" s="1">
        <v>307</v>
      </c>
      <c r="B308" t="s">
        <v>242</v>
      </c>
      <c r="C308" s="11" t="s">
        <v>25</v>
      </c>
      <c r="D308" s="4" t="s">
        <v>29</v>
      </c>
      <c r="E308" s="39">
        <v>87.405251380987465</v>
      </c>
      <c r="F308" s="6"/>
      <c r="G308" s="7"/>
      <c r="H308" s="7"/>
      <c r="I308" s="7"/>
      <c r="J308" s="7"/>
    </row>
    <row r="309" spans="1:10" x14ac:dyDescent="0.35">
      <c r="A309" s="1">
        <v>308</v>
      </c>
      <c r="B309" t="s">
        <v>204</v>
      </c>
      <c r="C309" s="11" t="s">
        <v>26</v>
      </c>
      <c r="D309" s="4" t="s">
        <v>29</v>
      </c>
      <c r="E309" s="39">
        <v>88.309211807500105</v>
      </c>
      <c r="F309" s="6"/>
      <c r="G309" s="7"/>
      <c r="H309" s="7"/>
      <c r="I309" s="7"/>
      <c r="J309" s="7"/>
    </row>
    <row r="310" spans="1:10" x14ac:dyDescent="0.35">
      <c r="A310" s="1">
        <v>309</v>
      </c>
      <c r="B310" t="s">
        <v>351</v>
      </c>
      <c r="C310" s="11" t="s">
        <v>27</v>
      </c>
      <c r="D310" s="4" t="s">
        <v>29</v>
      </c>
      <c r="E310" s="39">
        <v>83.974980700149899</v>
      </c>
      <c r="F310" s="6"/>
      <c r="G310" s="7"/>
      <c r="H310" s="7"/>
      <c r="I310" s="7"/>
      <c r="J310" s="7"/>
    </row>
    <row r="311" spans="1:10" x14ac:dyDescent="0.35">
      <c r="A311" s="1">
        <v>310</v>
      </c>
      <c r="B311" t="s">
        <v>143</v>
      </c>
      <c r="C311" s="11" t="s">
        <v>28</v>
      </c>
      <c r="D311" s="4" t="s">
        <v>29</v>
      </c>
      <c r="E311" s="39">
        <v>78.751820839970605</v>
      </c>
      <c r="F311" s="6"/>
      <c r="G311" s="7"/>
      <c r="H311" s="7"/>
      <c r="I311" s="7"/>
      <c r="J311" s="7"/>
    </row>
    <row r="312" spans="1:10" x14ac:dyDescent="0.35">
      <c r="A312" s="1">
        <v>311</v>
      </c>
      <c r="B312" t="s">
        <v>59</v>
      </c>
      <c r="C312" s="11" t="s">
        <v>24</v>
      </c>
      <c r="D312" s="4" t="s">
        <v>29</v>
      </c>
      <c r="E312" s="39">
        <v>86.95659764460288</v>
      </c>
      <c r="F312" s="6"/>
      <c r="G312" s="7"/>
      <c r="H312" s="7"/>
      <c r="I312" s="7"/>
      <c r="J312" s="7"/>
    </row>
    <row r="313" spans="1:10" x14ac:dyDescent="0.35">
      <c r="A313" s="1">
        <v>312</v>
      </c>
      <c r="B313" t="s">
        <v>217</v>
      </c>
      <c r="C313" s="11" t="s">
        <v>25</v>
      </c>
      <c r="D313" s="4" t="s">
        <v>29</v>
      </c>
      <c r="E313" s="39">
        <v>73.453238857910037</v>
      </c>
      <c r="F313" s="6"/>
      <c r="G313" s="7"/>
      <c r="H313" s="7"/>
      <c r="I313" s="7"/>
      <c r="J313" s="7"/>
    </row>
    <row r="314" spans="1:10" x14ac:dyDescent="0.35">
      <c r="A314" s="1">
        <v>313</v>
      </c>
      <c r="B314" t="s">
        <v>293</v>
      </c>
      <c r="C314" s="11" t="s">
        <v>26</v>
      </c>
      <c r="D314" s="4" t="s">
        <v>29</v>
      </c>
      <c r="E314" s="39">
        <v>77.128668383084005</v>
      </c>
      <c r="F314" s="6"/>
      <c r="G314" s="7"/>
      <c r="H314" s="7"/>
      <c r="I314" s="7"/>
      <c r="J314" s="7"/>
    </row>
    <row r="315" spans="1:10" x14ac:dyDescent="0.35">
      <c r="A315" s="1">
        <v>314</v>
      </c>
      <c r="B315" t="s">
        <v>390</v>
      </c>
      <c r="C315" s="11" t="s">
        <v>27</v>
      </c>
      <c r="D315" s="4" t="s">
        <v>29</v>
      </c>
      <c r="E315" s="39">
        <v>89.776294973562472</v>
      </c>
      <c r="F315" s="6"/>
      <c r="G315" s="7"/>
      <c r="H315" s="7"/>
      <c r="I315" s="7"/>
      <c r="J315" s="7"/>
    </row>
    <row r="316" spans="1:10" x14ac:dyDescent="0.35">
      <c r="A316" s="1">
        <v>315</v>
      </c>
      <c r="B316" t="s">
        <v>195</v>
      </c>
      <c r="C316" s="11" t="s">
        <v>28</v>
      </c>
      <c r="D316" s="4" t="s">
        <v>29</v>
      </c>
      <c r="E316" s="39">
        <v>69.386196830309927</v>
      </c>
      <c r="F316" s="6"/>
      <c r="G316" s="7"/>
      <c r="H316" s="7"/>
      <c r="I316" s="7"/>
      <c r="J316" s="7"/>
    </row>
    <row r="317" spans="1:10" x14ac:dyDescent="0.35">
      <c r="A317" s="1">
        <v>316</v>
      </c>
      <c r="B317" t="s">
        <v>98</v>
      </c>
      <c r="C317" s="11" t="s">
        <v>24</v>
      </c>
      <c r="D317" s="4" t="s">
        <v>29</v>
      </c>
      <c r="E317" s="39">
        <v>76.614296833286062</v>
      </c>
      <c r="F317" s="6"/>
      <c r="G317" s="7"/>
      <c r="H317" s="7"/>
      <c r="I317" s="7"/>
      <c r="J317" s="7"/>
    </row>
    <row r="318" spans="1:10" x14ac:dyDescent="0.35">
      <c r="A318" s="1">
        <v>317</v>
      </c>
      <c r="B318" t="s">
        <v>274</v>
      </c>
      <c r="C318" s="11" t="s">
        <v>25</v>
      </c>
      <c r="D318" s="4" t="s">
        <v>29</v>
      </c>
      <c r="E318" s="39">
        <v>80.192485458683223</v>
      </c>
      <c r="F318" s="6"/>
      <c r="G318" s="7"/>
      <c r="H318" s="7"/>
      <c r="I318" s="7"/>
      <c r="J318" s="7"/>
    </row>
    <row r="319" spans="1:10" x14ac:dyDescent="0.35">
      <c r="A319" s="1">
        <v>318</v>
      </c>
      <c r="B319" t="s">
        <v>312</v>
      </c>
      <c r="C319" s="11" t="s">
        <v>26</v>
      </c>
      <c r="D319" s="4" t="s">
        <v>29</v>
      </c>
      <c r="E319" s="39">
        <v>66.076727509498596</v>
      </c>
      <c r="F319" s="6"/>
      <c r="G319" s="7"/>
      <c r="H319" s="7"/>
      <c r="I319" s="7"/>
      <c r="J319" s="7"/>
    </row>
    <row r="320" spans="1:10" x14ac:dyDescent="0.35">
      <c r="A320" s="1">
        <v>319</v>
      </c>
      <c r="B320" t="s">
        <v>405</v>
      </c>
      <c r="C320" s="11" t="s">
        <v>27</v>
      </c>
      <c r="D320" s="4" t="s">
        <v>29</v>
      </c>
      <c r="E320" s="39">
        <v>84.973878731107106</v>
      </c>
      <c r="F320" s="6"/>
      <c r="G320" s="7"/>
      <c r="H320" s="7"/>
      <c r="I320" s="7"/>
      <c r="J320" s="7"/>
    </row>
    <row r="321" spans="1:10" x14ac:dyDescent="0.35">
      <c r="A321" s="1">
        <v>320</v>
      </c>
      <c r="B321" t="s">
        <v>141</v>
      </c>
      <c r="C321" s="11" t="s">
        <v>28</v>
      </c>
      <c r="D321" s="4" t="s">
        <v>29</v>
      </c>
      <c r="E321" s="39">
        <v>87.493304110539611</v>
      </c>
      <c r="F321" s="6"/>
      <c r="G321" s="7"/>
      <c r="H321" s="7"/>
      <c r="I321" s="7"/>
      <c r="J321" s="7"/>
    </row>
    <row r="322" spans="1:10" x14ac:dyDescent="0.35">
      <c r="A322" s="1">
        <v>321</v>
      </c>
      <c r="B322" t="s">
        <v>95</v>
      </c>
      <c r="C322" s="11" t="s">
        <v>24</v>
      </c>
      <c r="D322" s="4" t="s">
        <v>29</v>
      </c>
      <c r="E322" s="39">
        <v>79.023602867964655</v>
      </c>
      <c r="F322" s="6"/>
      <c r="G322" s="7"/>
      <c r="H322" s="7"/>
      <c r="I322" s="7"/>
      <c r="J322" s="7"/>
    </row>
    <row r="323" spans="1:10" x14ac:dyDescent="0.35">
      <c r="A323" s="1">
        <v>322</v>
      </c>
      <c r="B323" t="s">
        <v>339</v>
      </c>
      <c r="C323" s="11" t="s">
        <v>25</v>
      </c>
      <c r="D323" s="4" t="s">
        <v>29</v>
      </c>
      <c r="E323" s="39">
        <v>91.424781405366957</v>
      </c>
      <c r="F323" s="6"/>
      <c r="G323" s="7"/>
      <c r="H323" s="7"/>
      <c r="I323" s="7"/>
      <c r="J323" s="7"/>
    </row>
    <row r="324" spans="1:10" x14ac:dyDescent="0.35">
      <c r="A324" s="1">
        <v>323</v>
      </c>
      <c r="B324" t="s">
        <v>218</v>
      </c>
      <c r="C324" s="11" t="s">
        <v>26</v>
      </c>
      <c r="D324" s="4" t="s">
        <v>29</v>
      </c>
      <c r="E324" s="39">
        <v>66.935881679528393</v>
      </c>
      <c r="F324" s="6"/>
      <c r="G324" s="7"/>
      <c r="H324" s="7"/>
      <c r="I324" s="7"/>
      <c r="J324" s="7"/>
    </row>
    <row r="325" spans="1:10" x14ac:dyDescent="0.35">
      <c r="A325" s="1">
        <v>324</v>
      </c>
      <c r="B325" t="s">
        <v>419</v>
      </c>
      <c r="C325" s="11" t="s">
        <v>27</v>
      </c>
      <c r="D325" s="4" t="s">
        <v>29</v>
      </c>
      <c r="E325" s="39">
        <v>76.030805959890131</v>
      </c>
      <c r="F325" s="6"/>
      <c r="G325" s="7"/>
      <c r="H325" s="7"/>
      <c r="I325" s="7"/>
      <c r="J325" s="7"/>
    </row>
    <row r="326" spans="1:10" x14ac:dyDescent="0.35">
      <c r="A326" s="1">
        <v>325</v>
      </c>
      <c r="B326" t="s">
        <v>165</v>
      </c>
      <c r="C326" s="11" t="s">
        <v>28</v>
      </c>
      <c r="D326" s="4" t="s">
        <v>29</v>
      </c>
      <c r="E326" s="39">
        <v>80.164664015755989</v>
      </c>
      <c r="F326" s="6"/>
      <c r="G326" s="7"/>
      <c r="H326" s="7"/>
      <c r="I326" s="7"/>
      <c r="J326" s="7"/>
    </row>
    <row r="327" spans="1:10" x14ac:dyDescent="0.35">
      <c r="A327" s="1">
        <v>326</v>
      </c>
      <c r="B327" t="s">
        <v>81</v>
      </c>
      <c r="C327" s="11" t="s">
        <v>24</v>
      </c>
      <c r="D327" s="4" t="s">
        <v>29</v>
      </c>
      <c r="E327" s="39">
        <v>77.030863596592098</v>
      </c>
      <c r="F327" s="6"/>
      <c r="G327" s="7"/>
      <c r="H327" s="7"/>
      <c r="I327" s="7"/>
      <c r="J327" s="7"/>
    </row>
    <row r="328" spans="1:10" x14ac:dyDescent="0.35">
      <c r="A328" s="1">
        <v>327</v>
      </c>
      <c r="B328" t="s">
        <v>263</v>
      </c>
      <c r="C328" s="11" t="s">
        <v>25</v>
      </c>
      <c r="D328" s="4" t="s">
        <v>29</v>
      </c>
      <c r="E328" s="39">
        <v>71.801123542245477</v>
      </c>
      <c r="F328" s="6"/>
      <c r="G328" s="7"/>
      <c r="H328" s="7"/>
      <c r="I328" s="7"/>
      <c r="J328" s="7"/>
    </row>
    <row r="329" spans="1:10" x14ac:dyDescent="0.35">
      <c r="A329" s="1">
        <v>328</v>
      </c>
      <c r="B329" t="s">
        <v>271</v>
      </c>
      <c r="C329" s="11" t="s">
        <v>26</v>
      </c>
      <c r="D329" s="4" t="s">
        <v>29</v>
      </c>
      <c r="E329" s="39">
        <v>87.645621735719033</v>
      </c>
      <c r="F329" s="6"/>
      <c r="G329" s="7"/>
      <c r="H329" s="7"/>
      <c r="I329" s="7"/>
      <c r="J329" s="7"/>
    </row>
    <row r="330" spans="1:10" x14ac:dyDescent="0.35">
      <c r="A330" s="1">
        <v>329</v>
      </c>
      <c r="B330" t="s">
        <v>353</v>
      </c>
      <c r="C330" s="11" t="s">
        <v>27</v>
      </c>
      <c r="D330" s="4" t="s">
        <v>29</v>
      </c>
      <c r="E330" s="39">
        <v>99.797516870312393</v>
      </c>
      <c r="F330" s="6"/>
      <c r="G330" s="7"/>
      <c r="H330" s="7"/>
      <c r="I330" s="7"/>
      <c r="J330" s="7"/>
    </row>
    <row r="331" spans="1:10" x14ac:dyDescent="0.35">
      <c r="A331" s="1">
        <v>330</v>
      </c>
      <c r="B331" t="s">
        <v>181</v>
      </c>
      <c r="C331" s="11" t="s">
        <v>28</v>
      </c>
      <c r="D331" s="4" t="s">
        <v>29</v>
      </c>
      <c r="E331" s="39">
        <v>84.839546363655245</v>
      </c>
      <c r="F331" s="6"/>
      <c r="G331" s="7"/>
      <c r="H331" s="7"/>
      <c r="I331" s="7"/>
      <c r="J331" s="7"/>
    </row>
    <row r="332" spans="1:10" x14ac:dyDescent="0.35">
      <c r="A332" s="1">
        <v>331</v>
      </c>
      <c r="B332" t="s">
        <v>70</v>
      </c>
      <c r="C332" s="11" t="s">
        <v>24</v>
      </c>
      <c r="D332" s="4" t="s">
        <v>29</v>
      </c>
      <c r="E332" s="39">
        <v>76.718424881692044</v>
      </c>
      <c r="F332" s="6"/>
      <c r="G332" s="7"/>
      <c r="H332" s="7"/>
      <c r="I332" s="7"/>
      <c r="J332" s="7"/>
    </row>
    <row r="333" spans="1:10" x14ac:dyDescent="0.35">
      <c r="A333" s="1">
        <v>332</v>
      </c>
      <c r="B333" t="s">
        <v>231</v>
      </c>
      <c r="C333" s="11" t="s">
        <v>25</v>
      </c>
      <c r="D333" s="4" t="s">
        <v>29</v>
      </c>
      <c r="E333" s="39">
        <v>74.238232829957269</v>
      </c>
      <c r="F333" s="6"/>
      <c r="G333" s="7"/>
      <c r="H333" s="7"/>
      <c r="I333" s="7"/>
      <c r="J333" s="7"/>
    </row>
    <row r="334" spans="1:10" x14ac:dyDescent="0.35">
      <c r="A334" s="1">
        <v>333</v>
      </c>
      <c r="B334" t="s">
        <v>324</v>
      </c>
      <c r="C334" s="11" t="s">
        <v>26</v>
      </c>
      <c r="D334" s="4" t="s">
        <v>29</v>
      </c>
      <c r="E334" s="39">
        <v>53.892045090906322</v>
      </c>
      <c r="F334" s="6"/>
      <c r="G334" s="7"/>
      <c r="H334" s="7"/>
      <c r="I334" s="7"/>
      <c r="J334" s="7"/>
    </row>
    <row r="335" spans="1:10" x14ac:dyDescent="0.35">
      <c r="A335" s="1">
        <v>334</v>
      </c>
      <c r="B335" t="s">
        <v>393</v>
      </c>
      <c r="C335" s="11" t="s">
        <v>27</v>
      </c>
      <c r="D335" s="4" t="s">
        <v>29</v>
      </c>
      <c r="E335" s="39">
        <v>62.102144713280722</v>
      </c>
      <c r="F335" s="6"/>
      <c r="G335" s="7"/>
      <c r="H335" s="7"/>
      <c r="I335" s="7"/>
      <c r="J335" s="7"/>
    </row>
    <row r="336" spans="1:10" x14ac:dyDescent="0.35">
      <c r="A336" s="1">
        <v>335</v>
      </c>
      <c r="B336" t="s">
        <v>128</v>
      </c>
      <c r="C336" s="11" t="s">
        <v>28</v>
      </c>
      <c r="D336" s="4" t="s">
        <v>29</v>
      </c>
      <c r="E336" s="39">
        <v>97.499644400231773</v>
      </c>
      <c r="F336" s="6"/>
      <c r="G336" s="7"/>
      <c r="H336" s="7"/>
      <c r="I336" s="7"/>
      <c r="J336" s="7"/>
    </row>
    <row r="337" spans="1:10" x14ac:dyDescent="0.35">
      <c r="A337" s="1">
        <v>336</v>
      </c>
      <c r="B337" t="s">
        <v>97</v>
      </c>
      <c r="C337" s="11" t="s">
        <v>24</v>
      </c>
      <c r="D337" s="4" t="s">
        <v>29</v>
      </c>
      <c r="E337" s="39">
        <v>79.044557625893503</v>
      </c>
      <c r="F337" s="6"/>
      <c r="G337" s="7"/>
      <c r="H337" s="7"/>
      <c r="I337" s="7"/>
      <c r="J337" s="7"/>
    </row>
    <row r="338" spans="1:10" x14ac:dyDescent="0.35">
      <c r="A338" s="1">
        <v>337</v>
      </c>
      <c r="B338" t="s">
        <v>296</v>
      </c>
      <c r="C338" s="11" t="s">
        <v>25</v>
      </c>
      <c r="D338" s="4" t="s">
        <v>29</v>
      </c>
      <c r="E338" s="39">
        <v>82.532779035391286</v>
      </c>
      <c r="F338" s="6"/>
      <c r="G338" s="7"/>
      <c r="H338" s="7"/>
      <c r="I338" s="7"/>
      <c r="J338" s="7"/>
    </row>
    <row r="339" spans="1:10" x14ac:dyDescent="0.35">
      <c r="A339" s="1">
        <v>338</v>
      </c>
      <c r="B339" t="s">
        <v>431</v>
      </c>
      <c r="C339" s="11" t="s">
        <v>26</v>
      </c>
      <c r="D339" s="4" t="s">
        <v>29</v>
      </c>
      <c r="E339" s="39">
        <v>84.590492608258501</v>
      </c>
      <c r="F339" s="6"/>
      <c r="G339" s="7"/>
      <c r="H339" s="7"/>
      <c r="I339" s="7"/>
      <c r="J339" s="7"/>
    </row>
    <row r="340" spans="1:10" x14ac:dyDescent="0.35">
      <c r="A340" s="1">
        <v>339</v>
      </c>
      <c r="B340" t="s">
        <v>386</v>
      </c>
      <c r="C340" s="11" t="s">
        <v>27</v>
      </c>
      <c r="D340" s="4" t="s">
        <v>29</v>
      </c>
      <c r="E340" s="39">
        <v>74.168183548026718</v>
      </c>
      <c r="F340" s="6"/>
      <c r="G340" s="7"/>
      <c r="H340" s="7"/>
      <c r="I340" s="7"/>
      <c r="J340" s="7"/>
    </row>
    <row r="341" spans="1:10" x14ac:dyDescent="0.35">
      <c r="A341" s="1">
        <v>340</v>
      </c>
      <c r="B341" t="s">
        <v>174</v>
      </c>
      <c r="C341" s="11" t="s">
        <v>28</v>
      </c>
      <c r="D341" s="4" t="s">
        <v>29</v>
      </c>
      <c r="E341" s="39">
        <v>96.306717043335084</v>
      </c>
      <c r="F341" s="6"/>
      <c r="G341" s="7"/>
      <c r="H341" s="7"/>
      <c r="I341" s="7"/>
      <c r="J341" s="7"/>
    </row>
    <row r="342" spans="1:10" x14ac:dyDescent="0.35">
      <c r="A342" s="1">
        <v>341</v>
      </c>
      <c r="B342" t="s">
        <v>88</v>
      </c>
      <c r="C342" s="11" t="s">
        <v>24</v>
      </c>
      <c r="D342" s="4" t="s">
        <v>29</v>
      </c>
      <c r="E342" s="39">
        <v>92.011441867798567</v>
      </c>
      <c r="F342" s="6"/>
      <c r="G342" s="7"/>
      <c r="H342" s="7"/>
      <c r="I342" s="7"/>
      <c r="J342" s="7"/>
    </row>
    <row r="343" spans="1:10" x14ac:dyDescent="0.35">
      <c r="A343" s="1">
        <v>342</v>
      </c>
      <c r="B343" t="s">
        <v>316</v>
      </c>
      <c r="C343" s="11" t="s">
        <v>25</v>
      </c>
      <c r="D343" s="4" t="s">
        <v>29</v>
      </c>
      <c r="E343" s="39">
        <v>73.102173903025687</v>
      </c>
      <c r="F343" s="6"/>
      <c r="G343" s="7"/>
      <c r="H343" s="7"/>
      <c r="I343" s="7"/>
      <c r="J343" s="7"/>
    </row>
    <row r="344" spans="1:10" x14ac:dyDescent="0.35">
      <c r="A344" s="1">
        <v>343</v>
      </c>
      <c r="B344" t="s">
        <v>240</v>
      </c>
      <c r="C344" s="11" t="s">
        <v>26</v>
      </c>
      <c r="D344" s="4" t="s">
        <v>29</v>
      </c>
      <c r="E344" s="39">
        <v>82.202864379796665</v>
      </c>
      <c r="F344" s="6"/>
      <c r="G344" s="7"/>
      <c r="H344" s="7"/>
      <c r="I344" s="7"/>
      <c r="J344" s="7"/>
    </row>
    <row r="345" spans="1:10" x14ac:dyDescent="0.35">
      <c r="A345" s="1">
        <v>344</v>
      </c>
      <c r="B345" t="s">
        <v>384</v>
      </c>
      <c r="C345" s="11" t="s">
        <v>27</v>
      </c>
      <c r="D345" s="4" t="s">
        <v>29</v>
      </c>
      <c r="E345" s="39">
        <v>95.000159692135639</v>
      </c>
      <c r="F345" s="6"/>
      <c r="G345" s="7"/>
      <c r="H345" s="7"/>
      <c r="I345" s="7"/>
      <c r="J345" s="7"/>
    </row>
    <row r="346" spans="1:10" x14ac:dyDescent="0.35">
      <c r="A346" s="1">
        <v>345</v>
      </c>
      <c r="B346" t="s">
        <v>135</v>
      </c>
      <c r="C346" s="11" t="s">
        <v>28</v>
      </c>
      <c r="D346" s="4" t="s">
        <v>29</v>
      </c>
      <c r="E346" s="39">
        <v>76.83427631680388</v>
      </c>
      <c r="F346" s="6"/>
      <c r="G346" s="7"/>
      <c r="H346" s="7"/>
      <c r="I346" s="7"/>
      <c r="J346" s="7"/>
    </row>
    <row r="347" spans="1:10" x14ac:dyDescent="0.35">
      <c r="A347" s="1">
        <v>346</v>
      </c>
      <c r="B347" t="s">
        <v>423</v>
      </c>
      <c r="C347" s="11" t="s">
        <v>24</v>
      </c>
      <c r="D347" s="4" t="s">
        <v>29</v>
      </c>
      <c r="E347" s="39">
        <v>79.602969182888046</v>
      </c>
      <c r="F347" s="6"/>
      <c r="G347" s="7"/>
      <c r="H347" s="7"/>
      <c r="I347" s="7"/>
      <c r="J347" s="7"/>
    </row>
    <row r="348" spans="1:10" x14ac:dyDescent="0.35">
      <c r="A348" s="1">
        <v>347</v>
      </c>
      <c r="B348" t="s">
        <v>283</v>
      </c>
      <c r="C348" s="11" t="s">
        <v>25</v>
      </c>
      <c r="D348" s="4" t="s">
        <v>29</v>
      </c>
      <c r="E348" s="39">
        <v>87.741491572232917</v>
      </c>
      <c r="F348" s="6"/>
      <c r="G348" s="7"/>
      <c r="H348" s="7"/>
      <c r="I348" s="7"/>
      <c r="J348" s="7"/>
    </row>
    <row r="349" spans="1:10" x14ac:dyDescent="0.35">
      <c r="A349" s="1">
        <v>348</v>
      </c>
      <c r="B349" t="s">
        <v>278</v>
      </c>
      <c r="C349" s="11" t="s">
        <v>26</v>
      </c>
      <c r="D349" s="4" t="s">
        <v>29</v>
      </c>
      <c r="E349" s="39">
        <v>82.971921730932081</v>
      </c>
      <c r="F349" s="6"/>
      <c r="G349" s="7"/>
      <c r="H349" s="7"/>
      <c r="I349" s="7"/>
      <c r="J349" s="7"/>
    </row>
    <row r="350" spans="1:10" x14ac:dyDescent="0.35">
      <c r="A350" s="1">
        <v>349</v>
      </c>
      <c r="B350" t="s">
        <v>364</v>
      </c>
      <c r="C350" s="11" t="s">
        <v>27</v>
      </c>
      <c r="D350" s="4" t="s">
        <v>29</v>
      </c>
      <c r="E350" s="39">
        <v>76.207316144136712</v>
      </c>
      <c r="F350" s="6"/>
      <c r="G350" s="7"/>
      <c r="H350" s="7"/>
      <c r="I350" s="7"/>
      <c r="J350" s="7"/>
    </row>
    <row r="351" spans="1:10" x14ac:dyDescent="0.35">
      <c r="A351" s="1">
        <v>350</v>
      </c>
      <c r="B351" t="s">
        <v>191</v>
      </c>
      <c r="C351" s="11" t="s">
        <v>28</v>
      </c>
      <c r="D351" s="4" t="s">
        <v>29</v>
      </c>
      <c r="E351" s="39">
        <v>82.931432163677528</v>
      </c>
      <c r="F351" s="6"/>
      <c r="G351" s="7"/>
      <c r="H351" s="7"/>
      <c r="I351" s="7"/>
      <c r="J351" s="7"/>
    </row>
    <row r="352" spans="1:10" x14ac:dyDescent="0.35">
      <c r="A352" s="1">
        <v>351</v>
      </c>
      <c r="B352" t="s">
        <v>92</v>
      </c>
      <c r="C352" s="11" t="s">
        <v>24</v>
      </c>
      <c r="D352" s="4" t="s">
        <v>29</v>
      </c>
      <c r="E352" s="39">
        <v>67.574046826921403</v>
      </c>
      <c r="F352" s="6"/>
      <c r="G352" s="7"/>
      <c r="H352" s="7"/>
      <c r="I352" s="7"/>
      <c r="J352" s="7"/>
    </row>
    <row r="353" spans="1:10" x14ac:dyDescent="0.35">
      <c r="A353" s="1">
        <v>352</v>
      </c>
      <c r="B353" t="s">
        <v>270</v>
      </c>
      <c r="C353" s="11" t="s">
        <v>25</v>
      </c>
      <c r="D353" s="4" t="s">
        <v>29</v>
      </c>
      <c r="E353" s="39">
        <v>84.185440047876909</v>
      </c>
      <c r="F353" s="6"/>
      <c r="G353" s="7"/>
      <c r="H353" s="7"/>
      <c r="I353" s="7"/>
      <c r="J353" s="7"/>
    </row>
    <row r="354" spans="1:10" x14ac:dyDescent="0.35">
      <c r="A354" s="1">
        <v>353</v>
      </c>
      <c r="B354" t="s">
        <v>223</v>
      </c>
      <c r="C354" s="11" t="s">
        <v>26</v>
      </c>
      <c r="D354" s="4" t="s">
        <v>29</v>
      </c>
      <c r="E354" s="39">
        <v>68.196509548288304</v>
      </c>
      <c r="F354" s="6"/>
      <c r="G354" s="7"/>
      <c r="H354" s="7"/>
      <c r="I354" s="7"/>
      <c r="J354" s="7"/>
    </row>
    <row r="355" spans="1:10" x14ac:dyDescent="0.35">
      <c r="A355" s="1">
        <v>354</v>
      </c>
      <c r="B355" t="s">
        <v>374</v>
      </c>
      <c r="C355" s="11" t="s">
        <v>27</v>
      </c>
      <c r="D355" s="4" t="s">
        <v>29</v>
      </c>
      <c r="E355" s="39">
        <v>91.628753782133572</v>
      </c>
      <c r="F355" s="6"/>
      <c r="G355" s="7"/>
      <c r="H355" s="7"/>
      <c r="I355" s="7"/>
      <c r="J355" s="7"/>
    </row>
    <row r="356" spans="1:10" x14ac:dyDescent="0.35">
      <c r="A356" s="1">
        <v>355</v>
      </c>
      <c r="B356" t="s">
        <v>158</v>
      </c>
      <c r="C356" s="11" t="s">
        <v>28</v>
      </c>
      <c r="D356" s="4" t="s">
        <v>29</v>
      </c>
      <c r="E356" s="39">
        <v>60.680593125725864</v>
      </c>
      <c r="F356" s="6"/>
      <c r="G356" s="7"/>
      <c r="H356" s="7"/>
      <c r="I356" s="7"/>
      <c r="J356" s="7"/>
    </row>
    <row r="357" spans="1:10" x14ac:dyDescent="0.35">
      <c r="A357" s="1">
        <v>356</v>
      </c>
      <c r="B357" t="s">
        <v>94</v>
      </c>
      <c r="C357" s="11" t="s">
        <v>24</v>
      </c>
      <c r="D357" s="4" t="s">
        <v>29</v>
      </c>
      <c r="E357" s="39">
        <v>81.862135832197964</v>
      </c>
      <c r="F357" s="6"/>
      <c r="G357" s="7"/>
      <c r="H357" s="7"/>
      <c r="I357" s="7"/>
      <c r="J357" s="7"/>
    </row>
    <row r="358" spans="1:10" x14ac:dyDescent="0.35">
      <c r="A358" s="1">
        <v>357</v>
      </c>
      <c r="B358" t="s">
        <v>215</v>
      </c>
      <c r="C358" s="11" t="s">
        <v>25</v>
      </c>
      <c r="D358" s="4" t="s">
        <v>29</v>
      </c>
      <c r="E358" s="39">
        <v>85.548845365410671</v>
      </c>
      <c r="F358" s="6"/>
      <c r="G358" s="7"/>
      <c r="H358" s="7"/>
      <c r="I358" s="7"/>
      <c r="J358" s="7"/>
    </row>
    <row r="359" spans="1:10" x14ac:dyDescent="0.35">
      <c r="A359" s="1">
        <v>358</v>
      </c>
      <c r="B359" t="s">
        <v>292</v>
      </c>
      <c r="C359" s="11" t="s">
        <v>26</v>
      </c>
      <c r="D359" s="4" t="s">
        <v>29</v>
      </c>
      <c r="E359" s="39">
        <v>85.88177044846816</v>
      </c>
      <c r="F359" s="6"/>
      <c r="G359" s="7"/>
      <c r="H359" s="7"/>
      <c r="I359" s="7"/>
      <c r="J359" s="7"/>
    </row>
    <row r="360" spans="1:10" x14ac:dyDescent="0.35">
      <c r="A360" s="1">
        <v>359</v>
      </c>
      <c r="B360" t="s">
        <v>379</v>
      </c>
      <c r="C360" s="11" t="s">
        <v>27</v>
      </c>
      <c r="D360" s="4" t="s">
        <v>29</v>
      </c>
      <c r="E360" s="39">
        <v>85.120728019392118</v>
      </c>
      <c r="F360" s="6"/>
      <c r="G360" s="7"/>
      <c r="H360" s="7"/>
      <c r="I360" s="7"/>
      <c r="J360" s="7"/>
    </row>
    <row r="361" spans="1:10" x14ac:dyDescent="0.35">
      <c r="A361" s="1">
        <v>360</v>
      </c>
      <c r="B361" t="s">
        <v>179</v>
      </c>
      <c r="C361" s="11" t="s">
        <v>28</v>
      </c>
      <c r="D361" s="4" t="s">
        <v>29</v>
      </c>
      <c r="E361" s="39">
        <v>82.842585899998085</v>
      </c>
      <c r="F361" s="6"/>
      <c r="G361" s="7"/>
      <c r="H361" s="7"/>
      <c r="I361" s="7"/>
      <c r="J361" s="7"/>
    </row>
    <row r="362" spans="1:10" x14ac:dyDescent="0.35">
      <c r="A362" s="1">
        <v>361</v>
      </c>
      <c r="B362" t="s">
        <v>87</v>
      </c>
      <c r="C362" s="11" t="s">
        <v>24</v>
      </c>
      <c r="D362" s="4" t="s">
        <v>29</v>
      </c>
      <c r="E362" s="39">
        <v>89.469877113588154</v>
      </c>
      <c r="F362" s="6"/>
      <c r="G362" s="7"/>
      <c r="H362" s="7"/>
      <c r="I362" s="7"/>
      <c r="J362" s="7"/>
    </row>
    <row r="363" spans="1:10" x14ac:dyDescent="0.35">
      <c r="A363" s="1">
        <v>362</v>
      </c>
      <c r="B363" t="s">
        <v>334</v>
      </c>
      <c r="C363" s="11" t="s">
        <v>25</v>
      </c>
      <c r="D363" s="4" t="s">
        <v>29</v>
      </c>
      <c r="E363" s="39">
        <v>69.998905221000314</v>
      </c>
      <c r="F363" s="6"/>
      <c r="G363" s="7"/>
      <c r="H363" s="7"/>
      <c r="I363" s="7"/>
      <c r="J363" s="7"/>
    </row>
    <row r="364" spans="1:10" x14ac:dyDescent="0.35">
      <c r="A364" s="1">
        <v>363</v>
      </c>
      <c r="B364" t="s">
        <v>235</v>
      </c>
      <c r="C364" s="11" t="s">
        <v>26</v>
      </c>
      <c r="D364" s="4" t="s">
        <v>29</v>
      </c>
      <c r="E364" s="39">
        <v>78.458201844186988</v>
      </c>
      <c r="F364" s="6"/>
      <c r="G364" s="7"/>
      <c r="H364" s="7"/>
      <c r="I364" s="7"/>
      <c r="J364" s="7"/>
    </row>
    <row r="365" spans="1:10" x14ac:dyDescent="0.35">
      <c r="A365" s="1">
        <v>364</v>
      </c>
      <c r="B365" t="s">
        <v>345</v>
      </c>
      <c r="C365" s="11" t="s">
        <v>27</v>
      </c>
      <c r="D365" s="4" t="s">
        <v>29</v>
      </c>
      <c r="E365" s="39">
        <v>75.715097611537203</v>
      </c>
      <c r="F365" s="6"/>
      <c r="G365" s="7"/>
      <c r="H365" s="7"/>
      <c r="I365" s="7"/>
      <c r="J365" s="7"/>
    </row>
    <row r="366" spans="1:10" x14ac:dyDescent="0.35">
      <c r="A366" s="1">
        <v>365</v>
      </c>
      <c r="B366" t="s">
        <v>177</v>
      </c>
      <c r="C366" s="11" t="s">
        <v>28</v>
      </c>
      <c r="D366" s="4" t="s">
        <v>29</v>
      </c>
      <c r="E366" s="39">
        <v>74.709759221223067</v>
      </c>
      <c r="F366" s="6"/>
      <c r="G366" s="7"/>
      <c r="H366" s="7"/>
      <c r="I366" s="7"/>
      <c r="J366" s="7"/>
    </row>
    <row r="367" spans="1:10" x14ac:dyDescent="0.35">
      <c r="A367" s="1">
        <v>366</v>
      </c>
      <c r="B367" t="s">
        <v>55</v>
      </c>
      <c r="C367" s="11" t="s">
        <v>24</v>
      </c>
      <c r="D367" s="4" t="s">
        <v>29</v>
      </c>
      <c r="E367" s="39">
        <v>85.518522812053561</v>
      </c>
      <c r="F367" s="6"/>
      <c r="G367" s="7"/>
      <c r="H367" s="7"/>
      <c r="I367" s="7"/>
      <c r="J367" s="7"/>
    </row>
    <row r="368" spans="1:10" x14ac:dyDescent="0.35">
      <c r="A368" s="1">
        <v>367</v>
      </c>
      <c r="B368" t="s">
        <v>196</v>
      </c>
      <c r="C368" s="11" t="s">
        <v>25</v>
      </c>
      <c r="D368" s="4" t="s">
        <v>29</v>
      </c>
      <c r="E368" s="39">
        <v>80.972695488599129</v>
      </c>
      <c r="F368" s="6"/>
      <c r="G368" s="7"/>
      <c r="H368" s="7"/>
      <c r="I368" s="7"/>
      <c r="J368" s="7"/>
    </row>
    <row r="369" spans="1:10" x14ac:dyDescent="0.35">
      <c r="A369" s="1">
        <v>368</v>
      </c>
      <c r="B369" t="s">
        <v>220</v>
      </c>
      <c r="C369" s="11" t="s">
        <v>26</v>
      </c>
      <c r="D369" s="4" t="s">
        <v>29</v>
      </c>
      <c r="E369" s="39">
        <v>83.914624358003493</v>
      </c>
      <c r="F369" s="6"/>
      <c r="G369" s="7"/>
      <c r="H369" s="7"/>
      <c r="I369" s="7"/>
      <c r="J369" s="7"/>
    </row>
    <row r="370" spans="1:10" x14ac:dyDescent="0.35">
      <c r="A370" s="1">
        <v>369</v>
      </c>
      <c r="B370" t="s">
        <v>352</v>
      </c>
      <c r="C370" s="11" t="s">
        <v>27</v>
      </c>
      <c r="D370" s="4" t="s">
        <v>29</v>
      </c>
      <c r="E370" s="39">
        <v>88.981783139461186</v>
      </c>
      <c r="F370" s="6"/>
      <c r="G370" s="7"/>
      <c r="H370" s="7"/>
      <c r="I370" s="7"/>
      <c r="J370" s="7"/>
    </row>
    <row r="371" spans="1:10" x14ac:dyDescent="0.35">
      <c r="A371" s="1">
        <v>370</v>
      </c>
      <c r="B371" t="s">
        <v>136</v>
      </c>
      <c r="C371" s="11" t="s">
        <v>28</v>
      </c>
      <c r="D371" s="4" t="s">
        <v>29</v>
      </c>
      <c r="E371" s="39">
        <v>95.022078514448367</v>
      </c>
      <c r="F371" s="6"/>
      <c r="G371" s="7"/>
      <c r="H371" s="7"/>
      <c r="I371" s="7"/>
      <c r="J371" s="7"/>
    </row>
    <row r="372" spans="1:10" x14ac:dyDescent="0.35">
      <c r="A372" s="1">
        <v>371</v>
      </c>
      <c r="B372" t="s">
        <v>85</v>
      </c>
      <c r="C372" s="11" t="s">
        <v>24</v>
      </c>
      <c r="D372" s="4" t="s">
        <v>29</v>
      </c>
      <c r="E372" s="39">
        <v>73.689889379311353</v>
      </c>
      <c r="F372" s="6"/>
      <c r="G372" s="7"/>
      <c r="H372" s="7"/>
      <c r="I372" s="7"/>
      <c r="J372" s="7"/>
    </row>
    <row r="373" spans="1:10" x14ac:dyDescent="0.35">
      <c r="A373" s="1">
        <v>372</v>
      </c>
      <c r="B373" t="s">
        <v>247</v>
      </c>
      <c r="C373" s="11" t="s">
        <v>25</v>
      </c>
      <c r="D373" s="4" t="s">
        <v>29</v>
      </c>
      <c r="E373" s="39">
        <v>69.761890901718289</v>
      </c>
      <c r="F373" s="6"/>
      <c r="G373" s="7"/>
      <c r="H373" s="7"/>
      <c r="I373" s="7"/>
      <c r="J373" s="7"/>
    </row>
    <row r="374" spans="1:10" x14ac:dyDescent="0.35">
      <c r="A374" s="1">
        <v>373</v>
      </c>
      <c r="B374" t="s">
        <v>313</v>
      </c>
      <c r="C374" s="11" t="s">
        <v>26</v>
      </c>
      <c r="D374" s="4" t="s">
        <v>29</v>
      </c>
      <c r="E374" s="39">
        <v>82.420506461930927</v>
      </c>
      <c r="F374" s="6"/>
      <c r="G374" s="7"/>
      <c r="H374" s="7"/>
      <c r="I374" s="7"/>
      <c r="J374" s="7"/>
    </row>
    <row r="375" spans="1:10" x14ac:dyDescent="0.35">
      <c r="A375" s="1">
        <v>374</v>
      </c>
      <c r="B375" t="s">
        <v>376</v>
      </c>
      <c r="C375" s="11" t="s">
        <v>27</v>
      </c>
      <c r="D375" s="4" t="s">
        <v>29</v>
      </c>
      <c r="E375" s="39">
        <v>84.003140929853544</v>
      </c>
      <c r="F375" s="6"/>
      <c r="G375" s="7"/>
      <c r="H375" s="7"/>
      <c r="I375" s="7"/>
      <c r="J375" s="7"/>
    </row>
    <row r="376" spans="1:10" x14ac:dyDescent="0.35">
      <c r="A376" s="1">
        <v>375</v>
      </c>
      <c r="B376" t="s">
        <v>168</v>
      </c>
      <c r="C376" s="11" t="s">
        <v>28</v>
      </c>
      <c r="D376" s="4" t="s">
        <v>29</v>
      </c>
      <c r="E376" s="39">
        <v>99.85</v>
      </c>
      <c r="F376" s="6"/>
      <c r="G376" s="7"/>
      <c r="H376" s="7"/>
      <c r="I376" s="7"/>
      <c r="J376" s="7"/>
    </row>
    <row r="377" spans="1:10" x14ac:dyDescent="0.35">
      <c r="A377" s="1">
        <v>376</v>
      </c>
      <c r="B377" t="s">
        <v>48</v>
      </c>
      <c r="C377" s="11" t="s">
        <v>24</v>
      </c>
      <c r="D377" s="4" t="s">
        <v>29</v>
      </c>
      <c r="E377" s="39">
        <v>72.586308508180082</v>
      </c>
      <c r="F377" s="6"/>
      <c r="G377" s="7"/>
      <c r="H377" s="7"/>
      <c r="I377" s="7"/>
      <c r="J377" s="7"/>
    </row>
    <row r="378" spans="1:10" x14ac:dyDescent="0.35">
      <c r="A378" s="1">
        <v>377</v>
      </c>
      <c r="B378" t="s">
        <v>244</v>
      </c>
      <c r="C378" s="11" t="s">
        <v>25</v>
      </c>
      <c r="D378" s="4" t="s">
        <v>29</v>
      </c>
      <c r="E378" s="39">
        <v>74.321997291990556</v>
      </c>
      <c r="F378" s="6"/>
      <c r="G378" s="7"/>
      <c r="H378" s="7"/>
      <c r="I378" s="7"/>
      <c r="J378" s="7"/>
    </row>
    <row r="379" spans="1:10" x14ac:dyDescent="0.35">
      <c r="A379" s="1">
        <v>378</v>
      </c>
      <c r="B379" t="s">
        <v>436</v>
      </c>
      <c r="C379" s="11" t="s">
        <v>26</v>
      </c>
      <c r="D379" s="4" t="s">
        <v>29</v>
      </c>
      <c r="E379" s="39">
        <v>79.549652329733362</v>
      </c>
      <c r="F379" s="6"/>
      <c r="G379" s="7"/>
      <c r="H379" s="7"/>
      <c r="I379" s="7"/>
      <c r="J379" s="7"/>
    </row>
    <row r="380" spans="1:10" x14ac:dyDescent="0.35">
      <c r="A380" s="1">
        <v>379</v>
      </c>
      <c r="B380" t="s">
        <v>409</v>
      </c>
      <c r="C380" s="11" t="s">
        <v>27</v>
      </c>
      <c r="D380" s="4" t="s">
        <v>29</v>
      </c>
      <c r="E380" s="39">
        <v>76.441397343005519</v>
      </c>
      <c r="F380" s="6"/>
      <c r="G380" s="7"/>
      <c r="H380" s="7"/>
      <c r="I380" s="7"/>
      <c r="J380" s="7"/>
    </row>
    <row r="381" spans="1:10" x14ac:dyDescent="0.35">
      <c r="A381" s="1">
        <v>380</v>
      </c>
      <c r="B381" t="s">
        <v>123</v>
      </c>
      <c r="C381" s="11" t="s">
        <v>28</v>
      </c>
      <c r="D381" s="4" t="s">
        <v>29</v>
      </c>
      <c r="E381" s="39">
        <v>81.325327048107283</v>
      </c>
      <c r="F381" s="6"/>
      <c r="G381" s="7"/>
      <c r="H381" s="7"/>
      <c r="I381" s="7"/>
      <c r="J381" s="7"/>
    </row>
    <row r="382" spans="1:10" x14ac:dyDescent="0.35">
      <c r="A382" s="1">
        <v>381</v>
      </c>
      <c r="B382" t="s">
        <v>36</v>
      </c>
      <c r="C382" s="11" t="s">
        <v>24</v>
      </c>
      <c r="D382" s="4" t="s">
        <v>29</v>
      </c>
      <c r="E382" s="39">
        <v>63.274974511004984</v>
      </c>
      <c r="F382" s="6"/>
      <c r="G382" s="7"/>
      <c r="H382" s="7"/>
      <c r="I382" s="7"/>
      <c r="J382" s="7"/>
    </row>
    <row r="383" spans="1:10" x14ac:dyDescent="0.35">
      <c r="A383" s="1">
        <v>382</v>
      </c>
      <c r="B383" t="s">
        <v>432</v>
      </c>
      <c r="C383" s="11" t="s">
        <v>25</v>
      </c>
      <c r="D383" s="4" t="s">
        <v>29</v>
      </c>
      <c r="E383" s="39">
        <v>82.749939085333608</v>
      </c>
      <c r="F383" s="6"/>
      <c r="G383" s="7"/>
      <c r="H383" s="7"/>
      <c r="I383" s="7"/>
      <c r="J383" s="7"/>
    </row>
    <row r="384" spans="1:10" x14ac:dyDescent="0.35">
      <c r="A384" s="1">
        <v>383</v>
      </c>
      <c r="B384" t="s">
        <v>318</v>
      </c>
      <c r="C384" s="11" t="s">
        <v>26</v>
      </c>
      <c r="D384" s="4" t="s">
        <v>29</v>
      </c>
      <c r="E384" s="39">
        <v>87.343714969465509</v>
      </c>
      <c r="F384" s="6"/>
      <c r="G384" s="7"/>
      <c r="H384" s="7"/>
      <c r="I384" s="7"/>
      <c r="J384" s="7"/>
    </row>
    <row r="385" spans="1:10" x14ac:dyDescent="0.35">
      <c r="A385" s="1">
        <v>384</v>
      </c>
      <c r="B385" t="s">
        <v>349</v>
      </c>
      <c r="C385" s="11" t="s">
        <v>27</v>
      </c>
      <c r="D385" s="4" t="s">
        <v>29</v>
      </c>
      <c r="E385" s="39">
        <v>89.728296390676405</v>
      </c>
      <c r="F385" s="6"/>
      <c r="G385" s="7"/>
      <c r="H385" s="7"/>
      <c r="I385" s="7"/>
      <c r="J385" s="7"/>
    </row>
    <row r="386" spans="1:10" x14ac:dyDescent="0.35">
      <c r="A386" s="1">
        <v>385</v>
      </c>
      <c r="B386" t="s">
        <v>183</v>
      </c>
      <c r="C386" s="11" t="s">
        <v>28</v>
      </c>
      <c r="D386" s="4" t="s">
        <v>29</v>
      </c>
      <c r="E386" s="39">
        <v>79.067080125314533</v>
      </c>
      <c r="F386" s="6"/>
      <c r="G386" s="7"/>
      <c r="H386" s="7"/>
      <c r="I386" s="7"/>
      <c r="J386" s="7"/>
    </row>
    <row r="387" spans="1:10" x14ac:dyDescent="0.35">
      <c r="A387" s="1">
        <v>386</v>
      </c>
      <c r="B387" t="s">
        <v>110</v>
      </c>
      <c r="C387" s="11" t="s">
        <v>24</v>
      </c>
      <c r="D387" s="4" t="s">
        <v>29</v>
      </c>
      <c r="E387" s="39">
        <v>80.952350092120469</v>
      </c>
      <c r="F387" s="6"/>
      <c r="G387" s="7"/>
      <c r="H387" s="7"/>
      <c r="I387" s="7"/>
      <c r="J387" s="7"/>
    </row>
    <row r="388" spans="1:10" x14ac:dyDescent="0.35">
      <c r="A388" s="1">
        <v>387</v>
      </c>
      <c r="B388" t="s">
        <v>197</v>
      </c>
      <c r="C388" s="11" t="s">
        <v>25</v>
      </c>
      <c r="D388" s="4" t="s">
        <v>29</v>
      </c>
      <c r="E388" s="39">
        <v>91.762313079088926</v>
      </c>
      <c r="F388" s="6"/>
      <c r="G388" s="7"/>
      <c r="H388" s="7"/>
      <c r="I388" s="7"/>
      <c r="J388" s="7"/>
    </row>
    <row r="389" spans="1:10" x14ac:dyDescent="0.35">
      <c r="A389" s="1">
        <v>388</v>
      </c>
      <c r="B389" t="s">
        <v>262</v>
      </c>
      <c r="C389" s="11" t="s">
        <v>26</v>
      </c>
      <c r="D389" s="4" t="s">
        <v>29</v>
      </c>
      <c r="E389" s="39">
        <v>74.341419551346917</v>
      </c>
      <c r="F389" s="6"/>
      <c r="G389" s="7"/>
      <c r="H389" s="7"/>
      <c r="I389" s="7"/>
      <c r="J389" s="7"/>
    </row>
    <row r="390" spans="1:10" x14ac:dyDescent="0.35">
      <c r="A390" s="1">
        <v>389</v>
      </c>
      <c r="B390" t="s">
        <v>357</v>
      </c>
      <c r="C390" s="11" t="s">
        <v>27</v>
      </c>
      <c r="D390" s="4" t="s">
        <v>29</v>
      </c>
      <c r="E390" s="39">
        <v>75.932955698663136</v>
      </c>
      <c r="F390" s="6"/>
      <c r="G390" s="7"/>
      <c r="H390" s="7"/>
      <c r="I390" s="7"/>
      <c r="J390" s="7"/>
    </row>
    <row r="391" spans="1:10" x14ac:dyDescent="0.35">
      <c r="A391" s="1">
        <v>390</v>
      </c>
      <c r="B391" t="s">
        <v>171</v>
      </c>
      <c r="C391" s="11" t="s">
        <v>28</v>
      </c>
      <c r="D391" s="4" t="s">
        <v>29</v>
      </c>
      <c r="E391" s="39">
        <v>92.113906677768682</v>
      </c>
      <c r="F391" s="6"/>
      <c r="G391" s="7"/>
      <c r="H391" s="7"/>
      <c r="I391" s="7"/>
      <c r="J391" s="7"/>
    </row>
    <row r="392" spans="1:10" x14ac:dyDescent="0.35">
      <c r="A392" s="1">
        <v>391</v>
      </c>
      <c r="B392" t="s">
        <v>56</v>
      </c>
      <c r="C392" s="11" t="s">
        <v>24</v>
      </c>
      <c r="D392" s="4" t="s">
        <v>29</v>
      </c>
      <c r="E392" s="39">
        <v>82.025390131166205</v>
      </c>
      <c r="F392" s="6"/>
      <c r="G392" s="7"/>
      <c r="H392" s="7"/>
      <c r="I392" s="7"/>
      <c r="J392" s="7"/>
    </row>
    <row r="393" spans="1:10" x14ac:dyDescent="0.35">
      <c r="A393" s="1">
        <v>392</v>
      </c>
      <c r="B393" t="s">
        <v>299</v>
      </c>
      <c r="C393" s="11" t="s">
        <v>25</v>
      </c>
      <c r="D393" s="4" t="s">
        <v>29</v>
      </c>
      <c r="E393" s="39">
        <v>77.008562786504626</v>
      </c>
      <c r="F393" s="6"/>
      <c r="G393" s="7"/>
      <c r="H393" s="7"/>
      <c r="I393" s="7"/>
      <c r="J393" s="7"/>
    </row>
    <row r="394" spans="1:10" x14ac:dyDescent="0.35">
      <c r="A394" s="1">
        <v>393</v>
      </c>
      <c r="B394" t="s">
        <v>272</v>
      </c>
      <c r="C394" s="11" t="s">
        <v>26</v>
      </c>
      <c r="D394" s="4" t="s">
        <v>29</v>
      </c>
      <c r="E394" s="39">
        <v>79.009639850555686</v>
      </c>
      <c r="F394" s="6"/>
      <c r="G394" s="7"/>
      <c r="H394" s="7"/>
      <c r="I394" s="7"/>
      <c r="J394" s="7"/>
    </row>
    <row r="395" spans="1:10" x14ac:dyDescent="0.35">
      <c r="A395" s="1">
        <v>394</v>
      </c>
      <c r="B395" t="s">
        <v>408</v>
      </c>
      <c r="C395" s="11" t="s">
        <v>27</v>
      </c>
      <c r="D395" s="4" t="s">
        <v>29</v>
      </c>
      <c r="E395" s="39">
        <v>78.44117155589629</v>
      </c>
      <c r="F395" s="6"/>
      <c r="G395" s="7"/>
      <c r="H395" s="7"/>
      <c r="I395" s="7"/>
      <c r="J395" s="7"/>
    </row>
    <row r="396" spans="1:10" x14ac:dyDescent="0.35">
      <c r="A396" s="1">
        <v>395</v>
      </c>
      <c r="B396" t="s">
        <v>187</v>
      </c>
      <c r="C396" s="11" t="s">
        <v>28</v>
      </c>
      <c r="D396" s="4" t="s">
        <v>29</v>
      </c>
      <c r="E396" s="39">
        <v>76.429471593728522</v>
      </c>
      <c r="F396" s="6"/>
      <c r="G396" s="7"/>
      <c r="H396" s="7"/>
      <c r="I396" s="7"/>
      <c r="J396" s="7"/>
    </row>
    <row r="397" spans="1:10" x14ac:dyDescent="0.35">
      <c r="A397" s="1">
        <v>396</v>
      </c>
      <c r="B397" t="s">
        <v>100</v>
      </c>
      <c r="C397" s="11" t="s">
        <v>24</v>
      </c>
      <c r="D397" s="4" t="s">
        <v>29</v>
      </c>
      <c r="E397" s="39">
        <v>82.608830982353538</v>
      </c>
      <c r="F397" s="6"/>
      <c r="G397" s="7"/>
      <c r="H397" s="7"/>
      <c r="I397" s="7"/>
      <c r="J397" s="7"/>
    </row>
    <row r="398" spans="1:10" x14ac:dyDescent="0.35">
      <c r="A398" s="1">
        <v>397</v>
      </c>
      <c r="B398" t="s">
        <v>266</v>
      </c>
      <c r="C398" s="11" t="s">
        <v>25</v>
      </c>
      <c r="D398" s="4" t="s">
        <v>29</v>
      </c>
      <c r="E398" s="39">
        <v>77.787626853096299</v>
      </c>
      <c r="F398" s="6"/>
      <c r="G398" s="7"/>
      <c r="H398" s="7"/>
      <c r="I398" s="7"/>
      <c r="J398" s="7"/>
    </row>
    <row r="399" spans="1:10" x14ac:dyDescent="0.35">
      <c r="A399" s="1">
        <v>398</v>
      </c>
      <c r="B399" t="s">
        <v>238</v>
      </c>
      <c r="C399" s="11" t="s">
        <v>26</v>
      </c>
      <c r="D399" s="4" t="s">
        <v>29</v>
      </c>
      <c r="E399" s="39">
        <v>84.873709258390591</v>
      </c>
      <c r="F399" s="6"/>
      <c r="G399" s="7"/>
      <c r="H399" s="7"/>
      <c r="I399" s="7"/>
      <c r="J399" s="7"/>
    </row>
    <row r="400" spans="1:10" x14ac:dyDescent="0.35">
      <c r="A400" s="1">
        <v>399</v>
      </c>
      <c r="B400" t="s">
        <v>418</v>
      </c>
      <c r="C400" s="11" t="s">
        <v>27</v>
      </c>
      <c r="D400" s="4" t="s">
        <v>29</v>
      </c>
      <c r="E400" s="39">
        <v>82.119077180395834</v>
      </c>
      <c r="F400" s="6"/>
      <c r="G400" s="7"/>
      <c r="H400" s="7"/>
      <c r="I400" s="7"/>
      <c r="J400" s="7"/>
    </row>
    <row r="401" spans="1:10" x14ac:dyDescent="0.35">
      <c r="A401" s="1">
        <v>400</v>
      </c>
      <c r="B401" t="s">
        <v>155</v>
      </c>
      <c r="C401" s="11" t="s">
        <v>28</v>
      </c>
      <c r="D401" s="4" t="s">
        <v>29</v>
      </c>
      <c r="E401" s="39">
        <v>79.145234141906258</v>
      </c>
      <c r="F401" s="6"/>
      <c r="G401" s="7"/>
      <c r="H401" s="7"/>
      <c r="I401" s="7"/>
      <c r="J401" s="7"/>
    </row>
    <row r="402" spans="1:10" x14ac:dyDescent="0.35">
      <c r="A402" s="1">
        <v>401</v>
      </c>
      <c r="B402" t="s">
        <v>79</v>
      </c>
      <c r="C402" s="11" t="s">
        <v>24</v>
      </c>
      <c r="D402" s="4" t="s">
        <v>29</v>
      </c>
      <c r="E402" s="39">
        <v>72.442189977737144</v>
      </c>
      <c r="F402" s="6"/>
      <c r="G402" s="7"/>
      <c r="H402" s="7"/>
      <c r="I402" s="7"/>
      <c r="J402" s="7"/>
    </row>
    <row r="403" spans="1:10" x14ac:dyDescent="0.35">
      <c r="A403" s="1">
        <v>402</v>
      </c>
      <c r="B403" t="s">
        <v>306</v>
      </c>
      <c r="C403" s="11" t="s">
        <v>25</v>
      </c>
      <c r="D403" s="4" t="s">
        <v>29</v>
      </c>
      <c r="E403" s="39">
        <v>70.837568475399166</v>
      </c>
      <c r="F403" s="6"/>
      <c r="G403" s="7"/>
      <c r="H403" s="7"/>
      <c r="I403" s="7"/>
      <c r="J403" s="7"/>
    </row>
    <row r="404" spans="1:10" x14ac:dyDescent="0.35">
      <c r="A404" s="1">
        <v>403</v>
      </c>
      <c r="B404" t="s">
        <v>284</v>
      </c>
      <c r="C404" s="11" t="s">
        <v>26</v>
      </c>
      <c r="D404" s="4" t="s">
        <v>29</v>
      </c>
      <c r="E404" s="39">
        <v>79.182466581260087</v>
      </c>
      <c r="F404" s="6"/>
      <c r="G404" s="7"/>
      <c r="H404" s="7"/>
      <c r="I404" s="7"/>
      <c r="J404" s="7"/>
    </row>
    <row r="405" spans="1:10" x14ac:dyDescent="0.35">
      <c r="A405" s="1">
        <v>404</v>
      </c>
      <c r="B405" t="s">
        <v>350</v>
      </c>
      <c r="C405" s="11" t="s">
        <v>27</v>
      </c>
      <c r="D405" s="4" t="s">
        <v>29</v>
      </c>
      <c r="E405" s="39">
        <v>79.49068296700716</v>
      </c>
      <c r="F405" s="6"/>
      <c r="G405" s="7"/>
      <c r="H405" s="7"/>
      <c r="I405" s="7"/>
      <c r="J405" s="7"/>
    </row>
    <row r="406" spans="1:10" x14ac:dyDescent="0.35">
      <c r="A406" s="1">
        <v>405</v>
      </c>
      <c r="B406" t="s">
        <v>189</v>
      </c>
      <c r="C406" s="11" t="s">
        <v>28</v>
      </c>
      <c r="D406" s="4" t="s">
        <v>29</v>
      </c>
      <c r="E406" s="39">
        <v>67.678233992483001</v>
      </c>
      <c r="F406" s="6"/>
      <c r="G406" s="7"/>
      <c r="H406" s="7"/>
      <c r="I406" s="7"/>
      <c r="J406" s="7"/>
    </row>
    <row r="407" spans="1:10" x14ac:dyDescent="0.35">
      <c r="A407" s="1">
        <v>406</v>
      </c>
      <c r="B407" t="s">
        <v>34</v>
      </c>
      <c r="C407" s="11" t="s">
        <v>24</v>
      </c>
      <c r="D407" s="4" t="s">
        <v>29</v>
      </c>
      <c r="E407" s="39">
        <v>82.003280314966105</v>
      </c>
      <c r="F407" s="6"/>
      <c r="G407" s="7"/>
      <c r="H407" s="7"/>
      <c r="I407" s="7"/>
      <c r="J407" s="7"/>
    </row>
    <row r="408" spans="1:10" x14ac:dyDescent="0.35">
      <c r="A408" s="1">
        <v>407</v>
      </c>
      <c r="B408" t="s">
        <v>428</v>
      </c>
      <c r="C408" s="11" t="s">
        <v>25</v>
      </c>
      <c r="D408" s="4" t="s">
        <v>29</v>
      </c>
      <c r="E408" s="39">
        <v>80.852578523335978</v>
      </c>
      <c r="F408" s="6"/>
      <c r="G408" s="7"/>
      <c r="H408" s="7"/>
      <c r="I408" s="7"/>
      <c r="J408" s="7"/>
    </row>
    <row r="409" spans="1:10" x14ac:dyDescent="0.35">
      <c r="A409" s="1">
        <v>408</v>
      </c>
      <c r="B409" t="s">
        <v>253</v>
      </c>
      <c r="C409" s="11" t="s">
        <v>26</v>
      </c>
      <c r="D409" s="4" t="s">
        <v>29</v>
      </c>
      <c r="E409" s="39">
        <v>67.716228133649565</v>
      </c>
      <c r="F409" s="6"/>
      <c r="G409" s="7"/>
      <c r="H409" s="7"/>
      <c r="I409" s="7"/>
      <c r="J409" s="7"/>
    </row>
    <row r="410" spans="1:10" x14ac:dyDescent="0.35">
      <c r="A410" s="1">
        <v>409</v>
      </c>
      <c r="B410" t="s">
        <v>443</v>
      </c>
      <c r="C410" s="11" t="s">
        <v>27</v>
      </c>
      <c r="D410" s="4" t="s">
        <v>29</v>
      </c>
      <c r="E410" s="39">
        <v>77.199552126403432</v>
      </c>
      <c r="F410" s="6"/>
      <c r="G410" s="7"/>
      <c r="H410" s="7"/>
      <c r="I410" s="7"/>
      <c r="J410" s="7"/>
    </row>
    <row r="411" spans="1:10" x14ac:dyDescent="0.35">
      <c r="A411" s="1">
        <v>410</v>
      </c>
      <c r="B411" t="s">
        <v>131</v>
      </c>
      <c r="C411" s="11" t="s">
        <v>28</v>
      </c>
      <c r="D411" s="4" t="s">
        <v>29</v>
      </c>
      <c r="E411" s="39">
        <v>83.905518042301992</v>
      </c>
      <c r="F411" s="6"/>
      <c r="G411" s="7"/>
      <c r="H411" s="7"/>
      <c r="I411" s="7"/>
      <c r="J411" s="7"/>
    </row>
    <row r="412" spans="1:10" x14ac:dyDescent="0.35">
      <c r="A412" s="1">
        <v>411</v>
      </c>
      <c r="B412" t="s">
        <v>109</v>
      </c>
      <c r="C412" s="11" t="s">
        <v>24</v>
      </c>
      <c r="D412" s="4" t="s">
        <v>29</v>
      </c>
      <c r="E412" s="39">
        <v>86.86239218339324</v>
      </c>
      <c r="F412" s="6"/>
      <c r="G412" s="7"/>
      <c r="H412" s="7"/>
      <c r="I412" s="7"/>
      <c r="J412" s="7"/>
    </row>
    <row r="413" spans="1:10" x14ac:dyDescent="0.35">
      <c r="A413" s="1">
        <v>412</v>
      </c>
      <c r="B413" t="s">
        <v>200</v>
      </c>
      <c r="C413" s="11" t="s">
        <v>25</v>
      </c>
      <c r="D413" s="4" t="s">
        <v>29</v>
      </c>
      <c r="E413" s="39">
        <v>79.114788806764409</v>
      </c>
      <c r="F413" s="6"/>
      <c r="G413" s="7"/>
      <c r="H413" s="7"/>
      <c r="I413" s="7"/>
      <c r="J413" s="7"/>
    </row>
    <row r="414" spans="1:10" x14ac:dyDescent="0.35">
      <c r="A414" s="1">
        <v>413</v>
      </c>
      <c r="B414" t="s">
        <v>337</v>
      </c>
      <c r="C414" s="11" t="s">
        <v>26</v>
      </c>
      <c r="D414" s="4" t="s">
        <v>29</v>
      </c>
      <c r="E414" s="39">
        <v>83.688478500407655</v>
      </c>
      <c r="F414" s="6"/>
      <c r="G414" s="7"/>
      <c r="H414" s="7"/>
      <c r="I414" s="7"/>
      <c r="J414" s="7"/>
    </row>
    <row r="415" spans="1:10" x14ac:dyDescent="0.35">
      <c r="A415" s="1">
        <v>414</v>
      </c>
      <c r="B415" t="s">
        <v>397</v>
      </c>
      <c r="C415" s="11" t="s">
        <v>27</v>
      </c>
      <c r="D415" s="4" t="s">
        <v>29</v>
      </c>
      <c r="E415" s="39">
        <v>81.916089331643889</v>
      </c>
      <c r="F415" s="6"/>
      <c r="G415" s="7"/>
      <c r="H415" s="7"/>
      <c r="I415" s="7"/>
      <c r="J415" s="7"/>
    </row>
    <row r="416" spans="1:10" x14ac:dyDescent="0.35">
      <c r="A416" s="1">
        <v>415</v>
      </c>
      <c r="B416" t="s">
        <v>161</v>
      </c>
      <c r="C416" s="11" t="s">
        <v>28</v>
      </c>
      <c r="D416" s="4" t="s">
        <v>29</v>
      </c>
      <c r="E416" s="39">
        <v>99.85</v>
      </c>
    </row>
    <row r="417" spans="1:5" x14ac:dyDescent="0.35">
      <c r="A417" s="1">
        <v>416</v>
      </c>
      <c r="B417" t="s">
        <v>80</v>
      </c>
      <c r="C417" s="11" t="s">
        <v>24</v>
      </c>
      <c r="D417" s="4" t="s">
        <v>29</v>
      </c>
      <c r="E417" s="39">
        <v>74.244572008028626</v>
      </c>
    </row>
    <row r="418" spans="1:5" x14ac:dyDescent="0.35">
      <c r="A418" s="1">
        <v>417</v>
      </c>
      <c r="B418" t="s">
        <v>338</v>
      </c>
      <c r="C418" s="11" t="s">
        <v>25</v>
      </c>
      <c r="D418" s="4" t="s">
        <v>29</v>
      </c>
      <c r="E418" s="39">
        <v>83.015738911926746</v>
      </c>
    </row>
    <row r="419" spans="1:5" x14ac:dyDescent="0.35">
      <c r="A419" s="1">
        <v>418</v>
      </c>
      <c r="B419" t="s">
        <v>273</v>
      </c>
      <c r="C419" s="11" t="s">
        <v>26</v>
      </c>
      <c r="D419" s="4" t="s">
        <v>29</v>
      </c>
      <c r="E419" s="39">
        <v>94.297961570264306</v>
      </c>
    </row>
    <row r="420" spans="1:5" x14ac:dyDescent="0.35">
      <c r="A420" s="1">
        <v>419</v>
      </c>
      <c r="B420" t="s">
        <v>367</v>
      </c>
      <c r="C420" s="11" t="s">
        <v>27</v>
      </c>
      <c r="D420" s="4" t="s">
        <v>29</v>
      </c>
      <c r="E420" s="39">
        <v>83.655748059827602</v>
      </c>
    </row>
    <row r="421" spans="1:5" x14ac:dyDescent="0.35">
      <c r="A421" s="1">
        <v>420</v>
      </c>
      <c r="B421" t="s">
        <v>117</v>
      </c>
      <c r="C421" s="11" t="s">
        <v>28</v>
      </c>
      <c r="D421" s="4" t="s">
        <v>29</v>
      </c>
      <c r="E421" s="39">
        <v>55.510218064300716</v>
      </c>
    </row>
    <row r="422" spans="1:5" x14ac:dyDescent="0.35">
      <c r="A422" s="1">
        <v>421</v>
      </c>
      <c r="B422" t="s">
        <v>43</v>
      </c>
      <c r="C422" s="11" t="s">
        <v>24</v>
      </c>
      <c r="D422" s="4" t="s">
        <v>29</v>
      </c>
      <c r="E422" s="39">
        <v>86.350292096612975</v>
      </c>
    </row>
    <row r="423" spans="1:5" x14ac:dyDescent="0.35">
      <c r="A423" s="1">
        <v>422</v>
      </c>
      <c r="B423" t="s">
        <v>307</v>
      </c>
      <c r="C423" s="11" t="s">
        <v>25</v>
      </c>
      <c r="D423" s="4" t="s">
        <v>29</v>
      </c>
      <c r="E423" s="39">
        <v>80.42829015001189</v>
      </c>
    </row>
    <row r="424" spans="1:5" x14ac:dyDescent="0.35">
      <c r="A424" s="1">
        <v>423</v>
      </c>
      <c r="B424" t="s">
        <v>288</v>
      </c>
      <c r="C424" s="11" t="s">
        <v>26</v>
      </c>
      <c r="D424" s="4" t="s">
        <v>29</v>
      </c>
      <c r="E424" s="39">
        <v>69.28633431205526</v>
      </c>
    </row>
    <row r="425" spans="1:5" x14ac:dyDescent="0.35">
      <c r="A425" s="1">
        <v>424</v>
      </c>
      <c r="B425" t="s">
        <v>410</v>
      </c>
      <c r="C425" s="11" t="s">
        <v>27</v>
      </c>
      <c r="D425" s="4" t="s">
        <v>29</v>
      </c>
      <c r="E425" s="39">
        <v>95.787918528076261</v>
      </c>
    </row>
    <row r="426" spans="1:5" x14ac:dyDescent="0.35">
      <c r="A426" s="1">
        <v>425</v>
      </c>
      <c r="B426" t="s">
        <v>184</v>
      </c>
      <c r="C426" s="11" t="s">
        <v>28</v>
      </c>
      <c r="D426" s="4" t="s">
        <v>29</v>
      </c>
      <c r="E426" s="39">
        <v>92.59720647794893</v>
      </c>
    </row>
    <row r="427" spans="1:5" x14ac:dyDescent="0.35">
      <c r="A427" s="1">
        <v>426</v>
      </c>
      <c r="B427" t="s">
        <v>38</v>
      </c>
      <c r="C427" s="11" t="s">
        <v>24</v>
      </c>
      <c r="D427" s="4" t="s">
        <v>29</v>
      </c>
      <c r="E427" s="39">
        <v>71.053537087282166</v>
      </c>
    </row>
    <row r="428" spans="1:5" x14ac:dyDescent="0.35">
      <c r="A428" s="1">
        <v>427</v>
      </c>
      <c r="B428" t="s">
        <v>426</v>
      </c>
      <c r="C428" s="11" t="s">
        <v>25</v>
      </c>
      <c r="D428" s="4" t="s">
        <v>29</v>
      </c>
      <c r="E428" s="39">
        <v>76.506221577874385</v>
      </c>
    </row>
    <row r="429" spans="1:5" x14ac:dyDescent="0.35">
      <c r="A429" s="1">
        <v>428</v>
      </c>
      <c r="B429" t="s">
        <v>202</v>
      </c>
      <c r="C429" s="11" t="s">
        <v>26</v>
      </c>
      <c r="D429" s="4" t="s">
        <v>29</v>
      </c>
      <c r="E429" s="39">
        <v>85.255503765511094</v>
      </c>
    </row>
    <row r="430" spans="1:5" x14ac:dyDescent="0.35">
      <c r="A430" s="1">
        <v>429</v>
      </c>
      <c r="B430" t="s">
        <v>365</v>
      </c>
      <c r="C430" s="11" t="s">
        <v>27</v>
      </c>
      <c r="D430" s="4" t="s">
        <v>29</v>
      </c>
      <c r="E430" s="39">
        <v>93.563339962274767</v>
      </c>
    </row>
    <row r="431" spans="1:5" x14ac:dyDescent="0.35">
      <c r="A431" s="1">
        <v>430</v>
      </c>
      <c r="B431" t="s">
        <v>169</v>
      </c>
      <c r="C431" s="11" t="s">
        <v>28</v>
      </c>
      <c r="D431" s="4" t="s">
        <v>29</v>
      </c>
      <c r="E431" s="39">
        <v>78.264019041016581</v>
      </c>
    </row>
    <row r="432" spans="1:5" x14ac:dyDescent="0.35">
      <c r="A432" s="1">
        <v>431</v>
      </c>
      <c r="B432" t="s">
        <v>47</v>
      </c>
      <c r="C432" s="11" t="s">
        <v>24</v>
      </c>
      <c r="D432" s="4" t="s">
        <v>29</v>
      </c>
      <c r="E432" s="39">
        <v>62.319422997534275</v>
      </c>
    </row>
    <row r="433" spans="1:5" x14ac:dyDescent="0.35">
      <c r="A433" s="1">
        <v>432</v>
      </c>
      <c r="B433" t="s">
        <v>298</v>
      </c>
      <c r="C433" s="11" t="s">
        <v>25</v>
      </c>
      <c r="D433" s="4" t="s">
        <v>29</v>
      </c>
      <c r="E433" s="39">
        <v>86.108293746365234</v>
      </c>
    </row>
    <row r="434" spans="1:5" x14ac:dyDescent="0.35">
      <c r="A434" s="1">
        <v>433</v>
      </c>
      <c r="B434" t="s">
        <v>311</v>
      </c>
      <c r="C434" s="11" t="s">
        <v>26</v>
      </c>
      <c r="D434" s="4" t="s">
        <v>29</v>
      </c>
      <c r="E434" s="39">
        <v>86.000414032314438</v>
      </c>
    </row>
    <row r="435" spans="1:5" x14ac:dyDescent="0.35">
      <c r="A435" s="1">
        <v>434</v>
      </c>
      <c r="B435" t="s">
        <v>396</v>
      </c>
      <c r="C435" s="11" t="s">
        <v>27</v>
      </c>
      <c r="D435" s="4" t="s">
        <v>29</v>
      </c>
      <c r="E435" s="39">
        <v>87.760877451801207</v>
      </c>
    </row>
    <row r="436" spans="1:5" x14ac:dyDescent="0.35">
      <c r="A436" s="1">
        <v>435</v>
      </c>
      <c r="B436" t="s">
        <v>188</v>
      </c>
      <c r="C436" s="11" t="s">
        <v>28</v>
      </c>
      <c r="D436" s="4" t="s">
        <v>29</v>
      </c>
      <c r="E436" s="39">
        <v>89.846348802966531</v>
      </c>
    </row>
    <row r="437" spans="1:5" x14ac:dyDescent="0.35">
      <c r="A437" s="1">
        <v>436</v>
      </c>
      <c r="B437" t="s">
        <v>89</v>
      </c>
      <c r="C437" s="11" t="s">
        <v>24</v>
      </c>
      <c r="D437" s="4" t="s">
        <v>29</v>
      </c>
      <c r="E437" s="39">
        <v>77.781269485130906</v>
      </c>
    </row>
    <row r="438" spans="1:5" x14ac:dyDescent="0.35">
      <c r="A438" s="1">
        <v>437</v>
      </c>
      <c r="B438" t="s">
        <v>304</v>
      </c>
      <c r="C438" s="11" t="s">
        <v>25</v>
      </c>
      <c r="D438" s="4" t="s">
        <v>29</v>
      </c>
      <c r="E438" s="39">
        <v>86.332684279186651</v>
      </c>
    </row>
    <row r="439" spans="1:5" x14ac:dyDescent="0.35">
      <c r="A439" s="1">
        <v>438</v>
      </c>
      <c r="B439" t="s">
        <v>225</v>
      </c>
      <c r="C439" s="11" t="s">
        <v>26</v>
      </c>
      <c r="D439" s="4" t="s">
        <v>29</v>
      </c>
      <c r="E439" s="39">
        <v>60.256507114972919</v>
      </c>
    </row>
    <row r="440" spans="1:5" x14ac:dyDescent="0.35">
      <c r="A440" s="1">
        <v>439</v>
      </c>
      <c r="B440" t="s">
        <v>381</v>
      </c>
      <c r="C440" s="11" t="s">
        <v>27</v>
      </c>
      <c r="D440" s="4" t="s">
        <v>29</v>
      </c>
      <c r="E440" s="39">
        <v>70.742276168020908</v>
      </c>
    </row>
    <row r="441" spans="1:5" x14ac:dyDescent="0.35">
      <c r="A441" s="1">
        <v>440</v>
      </c>
      <c r="B441" t="s">
        <v>186</v>
      </c>
      <c r="C441" s="11" t="s">
        <v>28</v>
      </c>
      <c r="D441" s="4" t="s">
        <v>29</v>
      </c>
      <c r="E441" s="39">
        <v>90.610870049276855</v>
      </c>
    </row>
    <row r="442" spans="1:5" x14ac:dyDescent="0.35">
      <c r="A442" s="1">
        <v>441</v>
      </c>
      <c r="B442" t="s">
        <v>75</v>
      </c>
      <c r="C442" s="11" t="s">
        <v>24</v>
      </c>
      <c r="D442" s="4" t="s">
        <v>29</v>
      </c>
      <c r="E442" s="39">
        <v>77.139429979142733</v>
      </c>
    </row>
    <row r="443" spans="1:5" x14ac:dyDescent="0.35">
      <c r="A443" s="1">
        <v>442</v>
      </c>
      <c r="B443" t="s">
        <v>291</v>
      </c>
      <c r="C443" s="11" t="s">
        <v>25</v>
      </c>
      <c r="D443" s="4" t="s">
        <v>29</v>
      </c>
      <c r="E443" s="39">
        <v>75.748439687304199</v>
      </c>
    </row>
    <row r="444" spans="1:5" x14ac:dyDescent="0.35">
      <c r="A444" s="1">
        <v>443</v>
      </c>
      <c r="B444" t="s">
        <v>254</v>
      </c>
      <c r="C444" s="11" t="s">
        <v>26</v>
      </c>
      <c r="D444" s="4" t="s">
        <v>29</v>
      </c>
      <c r="E444" s="39">
        <v>65.750764608383179</v>
      </c>
    </row>
    <row r="445" spans="1:5" x14ac:dyDescent="0.35">
      <c r="A445" s="1">
        <v>444</v>
      </c>
      <c r="B445" t="s">
        <v>355</v>
      </c>
      <c r="C445" s="11" t="s">
        <v>27</v>
      </c>
      <c r="D445" s="4" t="s">
        <v>29</v>
      </c>
      <c r="E445" s="39">
        <v>79.400279193650931</v>
      </c>
    </row>
    <row r="446" spans="1:5" x14ac:dyDescent="0.35">
      <c r="A446" s="1">
        <v>445</v>
      </c>
      <c r="B446" t="s">
        <v>142</v>
      </c>
      <c r="C446" s="11" t="s">
        <v>28</v>
      </c>
      <c r="D446" s="4" t="s">
        <v>29</v>
      </c>
      <c r="E446" s="39">
        <v>84.08027744924766</v>
      </c>
    </row>
    <row r="447" spans="1:5" x14ac:dyDescent="0.35">
      <c r="A447" s="1">
        <v>446</v>
      </c>
      <c r="B447" t="s">
        <v>421</v>
      </c>
      <c r="C447" s="11" t="s">
        <v>24</v>
      </c>
      <c r="D447" s="4" t="s">
        <v>29</v>
      </c>
      <c r="E447" s="39">
        <v>71.352633514907211</v>
      </c>
    </row>
    <row r="448" spans="1:5" x14ac:dyDescent="0.35">
      <c r="A448" s="1">
        <v>447</v>
      </c>
      <c r="B448" t="s">
        <v>439</v>
      </c>
      <c r="C448" s="11" t="s">
        <v>25</v>
      </c>
      <c r="D448" s="4" t="s">
        <v>29</v>
      </c>
      <c r="E448" s="39">
        <v>91.180709407199174</v>
      </c>
    </row>
    <row r="449" spans="1:5" x14ac:dyDescent="0.35">
      <c r="A449" s="1">
        <v>448</v>
      </c>
      <c r="B449" t="s">
        <v>233</v>
      </c>
      <c r="C449" s="11" t="s">
        <v>26</v>
      </c>
      <c r="D449" s="4" t="s">
        <v>29</v>
      </c>
      <c r="E449" s="39">
        <v>76.372866917226929</v>
      </c>
    </row>
    <row r="450" spans="1:5" x14ac:dyDescent="0.35">
      <c r="A450" s="1">
        <v>449</v>
      </c>
      <c r="B450" t="s">
        <v>399</v>
      </c>
      <c r="C450" s="11" t="s">
        <v>27</v>
      </c>
      <c r="D450" s="4" t="s">
        <v>29</v>
      </c>
      <c r="E450" s="39">
        <v>69.06091605022084</v>
      </c>
    </row>
    <row r="451" spans="1:5" x14ac:dyDescent="0.35">
      <c r="A451" s="1">
        <v>450</v>
      </c>
      <c r="B451" t="s">
        <v>173</v>
      </c>
      <c r="C451" s="11" t="s">
        <v>28</v>
      </c>
      <c r="D451" s="4" t="s">
        <v>29</v>
      </c>
      <c r="E451" s="39">
        <v>68.027070685348008</v>
      </c>
    </row>
  </sheetData>
  <sortState ref="A2:E451">
    <sortCondition ref="A2:A451"/>
  </sortState>
  <pageMargins left="0.7" right="0.7" top="0.78740157499999996" bottom="0.78740157499999996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451"/>
  <sheetViews>
    <sheetView showGridLines="0" topLeftCell="A7" zoomScaleNormal="100" workbookViewId="0">
      <selection activeCell="M12" sqref="M12"/>
    </sheetView>
  </sheetViews>
  <sheetFormatPr baseColWidth="10" defaultRowHeight="14.5" x14ac:dyDescent="0.35"/>
  <cols>
    <col min="1" max="3" width="15.36328125" customWidth="1"/>
    <col min="4" max="4" width="13.81640625" customWidth="1"/>
    <col min="5" max="7" width="10.6328125" customWidth="1"/>
    <col min="8" max="8" width="7.54296875" customWidth="1"/>
    <col min="9" max="9" width="13.90625" customWidth="1"/>
    <col min="10" max="11" width="22.08984375" bestFit="1" customWidth="1"/>
    <col min="12" max="12" width="29.08984375" bestFit="1" customWidth="1"/>
    <col min="13" max="13" width="29.36328125" bestFit="1" customWidth="1"/>
  </cols>
  <sheetData>
    <row r="1" spans="1:14" x14ac:dyDescent="0.35">
      <c r="A1" s="5" t="s">
        <v>22</v>
      </c>
      <c r="B1" s="5" t="s">
        <v>23</v>
      </c>
      <c r="C1" s="5"/>
      <c r="D1" s="2" t="s">
        <v>496</v>
      </c>
    </row>
    <row r="2" spans="1:14" x14ac:dyDescent="0.35">
      <c r="A2" s="1" t="s">
        <v>1</v>
      </c>
      <c r="B2" s="39">
        <v>84.643561624106951</v>
      </c>
      <c r="C2" s="39"/>
    </row>
    <row r="3" spans="1:14" x14ac:dyDescent="0.35">
      <c r="A3" s="1" t="s">
        <v>1</v>
      </c>
      <c r="B3" s="39">
        <v>74.905351741181221</v>
      </c>
      <c r="C3" s="39"/>
      <c r="E3" s="13" t="s">
        <v>22</v>
      </c>
    </row>
    <row r="4" spans="1:14" x14ac:dyDescent="0.35">
      <c r="A4" s="1" t="s">
        <v>1</v>
      </c>
      <c r="B4" s="39">
        <v>83.960019512305735</v>
      </c>
      <c r="C4" s="39"/>
      <c r="D4" s="13" t="s">
        <v>547</v>
      </c>
      <c r="E4" t="s">
        <v>1</v>
      </c>
      <c r="F4" t="s">
        <v>2</v>
      </c>
      <c r="G4" t="s">
        <v>29</v>
      </c>
      <c r="H4" t="s">
        <v>6</v>
      </c>
      <c r="I4" t="s">
        <v>508</v>
      </c>
    </row>
    <row r="5" spans="1:14" ht="27.4" customHeight="1" x14ac:dyDescent="0.35">
      <c r="A5" s="1" t="s">
        <v>1</v>
      </c>
      <c r="B5" s="39">
        <v>78.056307504157303</v>
      </c>
      <c r="C5" s="39"/>
      <c r="D5" s="51" t="s">
        <v>445</v>
      </c>
      <c r="E5" s="39">
        <v>63.673478709533811</v>
      </c>
      <c r="F5" s="39">
        <v>22.384602036327124</v>
      </c>
      <c r="G5" s="39">
        <v>53.892045090906322</v>
      </c>
      <c r="H5" s="7"/>
      <c r="I5" s="7">
        <v>22.384602036327124</v>
      </c>
    </row>
    <row r="6" spans="1:14" ht="26.65" customHeight="1" x14ac:dyDescent="0.35">
      <c r="A6" s="1" t="s">
        <v>1</v>
      </c>
      <c r="B6" s="39">
        <v>73.368237483082339</v>
      </c>
      <c r="C6" s="39"/>
      <c r="D6" s="51" t="s">
        <v>446</v>
      </c>
      <c r="E6" s="39">
        <v>95.203568182187155</v>
      </c>
      <c r="F6" s="39">
        <v>98.008995539275929</v>
      </c>
      <c r="G6" s="39">
        <v>99.85</v>
      </c>
      <c r="H6" s="7"/>
      <c r="I6" s="7">
        <v>99.85</v>
      </c>
    </row>
    <row r="7" spans="1:14" x14ac:dyDescent="0.35">
      <c r="A7" s="1" t="s">
        <v>1</v>
      </c>
      <c r="B7" s="39">
        <v>79.355827640101779</v>
      </c>
      <c r="C7" s="39"/>
    </row>
    <row r="8" spans="1:14" ht="15" thickBot="1" x14ac:dyDescent="0.4">
      <c r="A8" s="1" t="s">
        <v>1</v>
      </c>
      <c r="B8" s="39">
        <v>71.536651577916928</v>
      </c>
      <c r="C8" s="39"/>
      <c r="D8" s="2" t="s">
        <v>451</v>
      </c>
    </row>
    <row r="9" spans="1:14" x14ac:dyDescent="0.35">
      <c r="A9" s="1" t="s">
        <v>1</v>
      </c>
      <c r="B9" s="39">
        <v>84.154605903750053</v>
      </c>
      <c r="C9" s="39"/>
      <c r="D9" t="s">
        <v>447</v>
      </c>
      <c r="E9" t="s">
        <v>448</v>
      </c>
      <c r="F9" s="15" t="s">
        <v>448</v>
      </c>
      <c r="G9" s="15" t="s">
        <v>450</v>
      </c>
      <c r="H9" t="s">
        <v>454</v>
      </c>
      <c r="I9" t="s">
        <v>455</v>
      </c>
    </row>
    <row r="10" spans="1:14" x14ac:dyDescent="0.35">
      <c r="A10" s="1" t="s">
        <v>1</v>
      </c>
      <c r="B10" s="39">
        <v>81.98749035007495</v>
      </c>
      <c r="C10" s="39"/>
      <c r="D10">
        <v>1</v>
      </c>
      <c r="E10">
        <v>65</v>
      </c>
      <c r="F10" s="40">
        <v>65</v>
      </c>
      <c r="G10" s="8">
        <v>1</v>
      </c>
      <c r="H10" s="19">
        <f>G10/$G$19</f>
        <v>6.6666666666666671E-3</v>
      </c>
      <c r="I10" s="19">
        <f>H10</f>
        <v>6.6666666666666671E-3</v>
      </c>
      <c r="K10" s="3"/>
      <c r="L10" s="3"/>
      <c r="M10" t="s">
        <v>497</v>
      </c>
    </row>
    <row r="11" spans="1:14" x14ac:dyDescent="0.35">
      <c r="A11" s="1" t="s">
        <v>1</v>
      </c>
      <c r="B11" s="39">
        <v>79.167880559980404</v>
      </c>
      <c r="C11" s="39"/>
      <c r="D11">
        <v>2</v>
      </c>
      <c r="E11">
        <v>70</v>
      </c>
      <c r="F11" s="40">
        <v>70</v>
      </c>
      <c r="G11" s="8">
        <v>3</v>
      </c>
      <c r="H11" s="19">
        <f t="shared" ref="H11:H17" si="0">G11/$G$19</f>
        <v>0.02</v>
      </c>
      <c r="I11" s="19">
        <f>H11+I10</f>
        <v>2.6666666666666668E-2</v>
      </c>
      <c r="M11" t="s">
        <v>498</v>
      </c>
      <c r="N11">
        <v>78</v>
      </c>
    </row>
    <row r="12" spans="1:14" x14ac:dyDescent="0.35">
      <c r="A12" s="1" t="s">
        <v>1</v>
      </c>
      <c r="B12" s="39">
        <v>81.114761971621192</v>
      </c>
      <c r="C12" s="39"/>
      <c r="D12">
        <v>3</v>
      </c>
      <c r="E12">
        <v>75</v>
      </c>
      <c r="F12" s="40">
        <v>75</v>
      </c>
      <c r="G12" s="8">
        <v>20</v>
      </c>
      <c r="H12" s="19">
        <f t="shared" si="0"/>
        <v>0.13333333333333333</v>
      </c>
      <c r="I12" s="19">
        <f t="shared" ref="I12:I17" si="1">H12+I11</f>
        <v>0.16</v>
      </c>
      <c r="M12">
        <f>I12+((I13-I12)/(F13-F12))*(N11-F12)</f>
        <v>0.35199999999999998</v>
      </c>
    </row>
    <row r="13" spans="1:14" x14ac:dyDescent="0.35">
      <c r="A13" s="1" t="s">
        <v>1</v>
      </c>
      <c r="B13" s="39">
        <v>86.511470473924419</v>
      </c>
      <c r="C13" s="39"/>
      <c r="D13">
        <v>4</v>
      </c>
      <c r="E13">
        <v>80</v>
      </c>
      <c r="F13" s="40">
        <v>80</v>
      </c>
      <c r="G13" s="8">
        <v>48</v>
      </c>
      <c r="H13" s="19">
        <f t="shared" si="0"/>
        <v>0.32</v>
      </c>
      <c r="I13" s="19">
        <f t="shared" si="1"/>
        <v>0.48</v>
      </c>
    </row>
    <row r="14" spans="1:14" x14ac:dyDescent="0.35">
      <c r="A14" s="1" t="s">
        <v>1</v>
      </c>
      <c r="B14" s="39">
        <v>78.564334191542002</v>
      </c>
      <c r="C14" s="39"/>
      <c r="D14">
        <v>5</v>
      </c>
      <c r="E14">
        <v>85</v>
      </c>
      <c r="F14" s="40">
        <v>85</v>
      </c>
      <c r="G14" s="8">
        <v>51</v>
      </c>
      <c r="H14" s="19">
        <f t="shared" si="0"/>
        <v>0.34</v>
      </c>
      <c r="I14" s="19">
        <f t="shared" si="1"/>
        <v>0.82000000000000006</v>
      </c>
      <c r="M14" t="s">
        <v>499</v>
      </c>
    </row>
    <row r="15" spans="1:14" x14ac:dyDescent="0.35">
      <c r="A15" s="1" t="s">
        <v>1</v>
      </c>
      <c r="B15" s="39">
        <v>84.888147486781236</v>
      </c>
      <c r="C15" s="39"/>
      <c r="D15">
        <v>6</v>
      </c>
      <c r="E15">
        <v>90</v>
      </c>
      <c r="F15" s="40">
        <v>90</v>
      </c>
      <c r="G15" s="8">
        <v>21</v>
      </c>
      <c r="H15" s="19">
        <f t="shared" si="0"/>
        <v>0.14000000000000001</v>
      </c>
      <c r="I15" s="19">
        <f t="shared" si="1"/>
        <v>0.96000000000000008</v>
      </c>
      <c r="M15" t="s">
        <v>500</v>
      </c>
    </row>
    <row r="16" spans="1:14" x14ac:dyDescent="0.35">
      <c r="A16" s="1" t="s">
        <v>1</v>
      </c>
      <c r="B16" s="39">
        <v>72.924131220206618</v>
      </c>
      <c r="C16" s="39"/>
      <c r="D16">
        <v>7</v>
      </c>
      <c r="E16">
        <v>95</v>
      </c>
      <c r="F16" s="40">
        <v>95</v>
      </c>
      <c r="G16" s="8">
        <v>4</v>
      </c>
      <c r="H16" s="19">
        <f t="shared" si="0"/>
        <v>2.6666666666666668E-2</v>
      </c>
      <c r="I16" s="19">
        <f t="shared" si="1"/>
        <v>0.98666666666666669</v>
      </c>
    </row>
    <row r="17" spans="1:14" x14ac:dyDescent="0.35">
      <c r="A17" s="1" t="s">
        <v>1</v>
      </c>
      <c r="B17" s="39">
        <v>74.961603988485876</v>
      </c>
      <c r="C17" s="39"/>
      <c r="D17">
        <v>8</v>
      </c>
      <c r="E17">
        <v>100</v>
      </c>
      <c r="F17" s="40">
        <v>100</v>
      </c>
      <c r="G17" s="8">
        <v>2</v>
      </c>
      <c r="H17" s="19">
        <f t="shared" si="0"/>
        <v>1.3333333333333334E-2</v>
      </c>
      <c r="I17" s="19">
        <f t="shared" si="1"/>
        <v>1</v>
      </c>
    </row>
    <row r="18" spans="1:14" ht="15" thickBot="1" x14ac:dyDescent="0.4">
      <c r="A18" s="1" t="s">
        <v>1</v>
      </c>
      <c r="B18" s="39">
        <v>83.926095359929604</v>
      </c>
      <c r="C18" s="39"/>
      <c r="F18" s="14" t="s">
        <v>449</v>
      </c>
      <c r="G18" s="14">
        <v>0</v>
      </c>
    </row>
    <row r="19" spans="1:14" x14ac:dyDescent="0.35">
      <c r="A19" s="1" t="s">
        <v>1</v>
      </c>
      <c r="B19" s="39">
        <v>73.038363754749298</v>
      </c>
      <c r="C19" s="39"/>
      <c r="F19" t="s">
        <v>456</v>
      </c>
      <c r="G19">
        <f>SUM(G10:G18)</f>
        <v>150</v>
      </c>
      <c r="H19">
        <f>SUM(H10:H18)</f>
        <v>1</v>
      </c>
    </row>
    <row r="20" spans="1:14" x14ac:dyDescent="0.35">
      <c r="A20" s="1" t="s">
        <v>1</v>
      </c>
      <c r="B20" s="39">
        <v>82.486939365553553</v>
      </c>
      <c r="C20" s="39"/>
    </row>
    <row r="21" spans="1:14" x14ac:dyDescent="0.35">
      <c r="A21" s="1" t="s">
        <v>1</v>
      </c>
      <c r="B21" s="39">
        <v>84.995536073693074</v>
      </c>
      <c r="C21" s="39"/>
    </row>
    <row r="22" spans="1:14" ht="15" thickBot="1" x14ac:dyDescent="0.4">
      <c r="A22" s="1" t="s">
        <v>1</v>
      </c>
      <c r="B22" s="39">
        <v>86.181926437420771</v>
      </c>
      <c r="C22" s="39"/>
      <c r="D22" s="2" t="s">
        <v>452</v>
      </c>
    </row>
    <row r="23" spans="1:14" x14ac:dyDescent="0.35">
      <c r="A23" s="1" t="s">
        <v>1</v>
      </c>
      <c r="B23" s="39">
        <v>74.287452409480466</v>
      </c>
      <c r="C23" s="39"/>
      <c r="D23" t="s">
        <v>447</v>
      </c>
      <c r="E23" t="s">
        <v>448</v>
      </c>
      <c r="F23" s="15" t="s">
        <v>448</v>
      </c>
      <c r="G23" s="15" t="s">
        <v>450</v>
      </c>
      <c r="H23" t="s">
        <v>454</v>
      </c>
      <c r="I23" t="s">
        <v>455</v>
      </c>
    </row>
    <row r="24" spans="1:14" x14ac:dyDescent="0.35">
      <c r="A24" s="1" t="s">
        <v>1</v>
      </c>
      <c r="B24" s="39">
        <v>73.467940839764196</v>
      </c>
      <c r="C24" s="39"/>
      <c r="D24">
        <v>1</v>
      </c>
      <c r="E24">
        <v>25</v>
      </c>
      <c r="F24" s="40">
        <v>25</v>
      </c>
      <c r="G24" s="8">
        <v>1</v>
      </c>
      <c r="H24" s="19">
        <f>G24/$G$41</f>
        <v>6.6666666666666671E-3</v>
      </c>
      <c r="I24" s="19">
        <f>H24</f>
        <v>6.6666666666666671E-3</v>
      </c>
    </row>
    <row r="25" spans="1:14" x14ac:dyDescent="0.35">
      <c r="A25" s="1" t="s">
        <v>1</v>
      </c>
      <c r="B25" s="39">
        <v>78.015402979945065</v>
      </c>
      <c r="C25" s="39"/>
      <c r="D25">
        <v>2</v>
      </c>
      <c r="E25">
        <v>30</v>
      </c>
      <c r="F25" s="40">
        <v>30</v>
      </c>
      <c r="G25" s="8">
        <v>0</v>
      </c>
      <c r="H25" s="19">
        <f t="shared" ref="H25:H39" si="2">G25/$G$41</f>
        <v>0</v>
      </c>
      <c r="I25" s="19">
        <f>H25+I24</f>
        <v>6.6666666666666671E-3</v>
      </c>
    </row>
    <row r="26" spans="1:14" x14ac:dyDescent="0.35">
      <c r="A26" s="1" t="s">
        <v>1</v>
      </c>
      <c r="B26" s="39">
        <v>80.109776010503992</v>
      </c>
      <c r="C26" s="39"/>
      <c r="D26">
        <v>3</v>
      </c>
      <c r="E26">
        <v>35</v>
      </c>
      <c r="F26" s="40">
        <v>35</v>
      </c>
      <c r="G26" s="8">
        <v>0</v>
      </c>
      <c r="H26" s="19">
        <f t="shared" si="2"/>
        <v>0</v>
      </c>
      <c r="I26" s="19">
        <f t="shared" ref="I26:I39" si="3">H26+I25</f>
        <v>6.6666666666666671E-3</v>
      </c>
      <c r="M26" t="s">
        <v>497</v>
      </c>
    </row>
    <row r="27" spans="1:14" x14ac:dyDescent="0.35">
      <c r="A27" s="1" t="s">
        <v>1</v>
      </c>
      <c r="B27" s="39">
        <v>82.043498170678504</v>
      </c>
      <c r="C27" s="39"/>
      <c r="D27">
        <v>4</v>
      </c>
      <c r="E27">
        <v>40</v>
      </c>
      <c r="F27" s="40">
        <v>40</v>
      </c>
      <c r="G27" s="8">
        <v>0</v>
      </c>
      <c r="H27" s="19">
        <f t="shared" si="2"/>
        <v>0</v>
      </c>
      <c r="I27" s="19">
        <f t="shared" si="3"/>
        <v>6.6666666666666671E-3</v>
      </c>
      <c r="M27" t="s">
        <v>498</v>
      </c>
      <c r="N27">
        <v>78</v>
      </c>
    </row>
    <row r="28" spans="1:14" x14ac:dyDescent="0.35">
      <c r="A28" s="1" t="s">
        <v>1</v>
      </c>
      <c r="B28" s="39">
        <v>81.269029326067539</v>
      </c>
      <c r="C28" s="39"/>
      <c r="D28">
        <v>5</v>
      </c>
      <c r="E28">
        <v>45</v>
      </c>
      <c r="F28" s="40">
        <v>45</v>
      </c>
      <c r="G28" s="8">
        <v>0</v>
      </c>
      <c r="H28" s="19">
        <f t="shared" si="2"/>
        <v>0</v>
      </c>
      <c r="I28" s="19">
        <f t="shared" si="3"/>
        <v>6.6666666666666671E-3</v>
      </c>
      <c r="M28">
        <f>I34+((I35-I34)/(F35-F34))*(N27-F34)</f>
        <v>0.48533333333333328</v>
      </c>
    </row>
    <row r="29" spans="1:14" x14ac:dyDescent="0.35">
      <c r="A29" s="1" t="s">
        <v>1</v>
      </c>
      <c r="B29" s="39">
        <v>83.822810867859516</v>
      </c>
      <c r="C29" s="39"/>
      <c r="D29">
        <v>6</v>
      </c>
      <c r="E29">
        <v>50</v>
      </c>
      <c r="F29" s="40">
        <v>50</v>
      </c>
      <c r="G29" s="8">
        <v>3</v>
      </c>
      <c r="H29" s="19">
        <f t="shared" si="2"/>
        <v>0.02</v>
      </c>
      <c r="I29" s="19">
        <f t="shared" si="3"/>
        <v>2.6666666666666668E-2</v>
      </c>
    </row>
    <row r="30" spans="1:14" x14ac:dyDescent="0.35">
      <c r="A30" s="1" t="s">
        <v>1</v>
      </c>
      <c r="B30" s="39">
        <v>89.898758435156196</v>
      </c>
      <c r="C30" s="39"/>
      <c r="D30">
        <v>7</v>
      </c>
      <c r="E30">
        <v>55</v>
      </c>
      <c r="F30" s="40">
        <v>55</v>
      </c>
      <c r="G30" s="8">
        <v>0</v>
      </c>
      <c r="H30" s="19">
        <f t="shared" si="2"/>
        <v>0</v>
      </c>
      <c r="I30" s="19">
        <f t="shared" si="3"/>
        <v>2.6666666666666668E-2</v>
      </c>
      <c r="M30" t="s">
        <v>501</v>
      </c>
    </row>
    <row r="31" spans="1:14" x14ac:dyDescent="0.35">
      <c r="A31" s="1" t="s">
        <v>1</v>
      </c>
      <c r="B31" s="39">
        <v>83.22636424243683</v>
      </c>
      <c r="C31" s="39"/>
      <c r="D31">
        <v>8</v>
      </c>
      <c r="E31">
        <v>60</v>
      </c>
      <c r="F31" s="40">
        <v>60</v>
      </c>
      <c r="G31" s="8">
        <v>4</v>
      </c>
      <c r="H31" s="19">
        <f t="shared" si="2"/>
        <v>2.6666666666666668E-2</v>
      </c>
      <c r="I31" s="19">
        <f t="shared" si="3"/>
        <v>5.3333333333333337E-2</v>
      </c>
      <c r="M31" t="s">
        <v>502</v>
      </c>
    </row>
    <row r="32" spans="1:14" x14ac:dyDescent="0.35">
      <c r="A32" s="1" t="s">
        <v>1</v>
      </c>
      <c r="B32" s="39">
        <v>72.195216691470705</v>
      </c>
      <c r="C32" s="39"/>
      <c r="D32">
        <v>9</v>
      </c>
      <c r="E32">
        <v>65</v>
      </c>
      <c r="F32" s="40">
        <v>65</v>
      </c>
      <c r="G32" s="8">
        <v>11</v>
      </c>
      <c r="H32" s="19">
        <f t="shared" si="2"/>
        <v>7.3333333333333334E-2</v>
      </c>
      <c r="I32" s="19">
        <f t="shared" si="3"/>
        <v>0.12666666666666668</v>
      </c>
    </row>
    <row r="33" spans="1:14" x14ac:dyDescent="0.35">
      <c r="A33" s="1" t="s">
        <v>1</v>
      </c>
      <c r="B33" s="39">
        <v>84.498906491789967</v>
      </c>
      <c r="C33" s="39"/>
      <c r="D33">
        <v>10</v>
      </c>
      <c r="E33">
        <v>70</v>
      </c>
      <c r="F33" s="40">
        <v>70</v>
      </c>
      <c r="G33" s="8">
        <v>27</v>
      </c>
      <c r="H33" s="19">
        <f t="shared" si="2"/>
        <v>0.18</v>
      </c>
      <c r="I33" s="19">
        <f t="shared" si="3"/>
        <v>0.30666666666666664</v>
      </c>
    </row>
    <row r="34" spans="1:14" x14ac:dyDescent="0.35">
      <c r="A34" s="1" t="s">
        <v>1</v>
      </c>
      <c r="B34" s="39">
        <v>66.946022545453161</v>
      </c>
      <c r="C34" s="39"/>
      <c r="D34">
        <v>11</v>
      </c>
      <c r="E34">
        <v>75</v>
      </c>
      <c r="F34" s="40">
        <v>75</v>
      </c>
      <c r="G34" s="8">
        <v>13</v>
      </c>
      <c r="H34" s="19">
        <f t="shared" si="2"/>
        <v>8.666666666666667E-2</v>
      </c>
      <c r="I34" s="19">
        <f t="shared" si="3"/>
        <v>0.39333333333333331</v>
      </c>
    </row>
    <row r="35" spans="1:14" x14ac:dyDescent="0.35">
      <c r="A35" s="1" t="s">
        <v>1</v>
      </c>
      <c r="B35" s="39">
        <v>71.051072356640361</v>
      </c>
      <c r="C35" s="39"/>
      <c r="D35">
        <v>12</v>
      </c>
      <c r="E35">
        <v>80</v>
      </c>
      <c r="F35" s="40">
        <v>80</v>
      </c>
      <c r="G35" s="8">
        <v>23</v>
      </c>
      <c r="H35" s="19">
        <f t="shared" si="2"/>
        <v>0.15333333333333332</v>
      </c>
      <c r="I35" s="19">
        <f t="shared" si="3"/>
        <v>0.54666666666666663</v>
      </c>
    </row>
    <row r="36" spans="1:14" x14ac:dyDescent="0.35">
      <c r="A36" s="1" t="s">
        <v>1</v>
      </c>
      <c r="B36" s="39">
        <v>91.666429600154515</v>
      </c>
      <c r="C36" s="39"/>
      <c r="D36">
        <v>13</v>
      </c>
      <c r="E36">
        <v>85</v>
      </c>
      <c r="F36" s="40">
        <v>85</v>
      </c>
      <c r="G36" s="8">
        <v>24</v>
      </c>
      <c r="H36" s="19">
        <f t="shared" si="2"/>
        <v>0.16</v>
      </c>
      <c r="I36" s="19">
        <f t="shared" si="3"/>
        <v>0.70666666666666667</v>
      </c>
    </row>
    <row r="37" spans="1:14" x14ac:dyDescent="0.35">
      <c r="A37" s="1" t="s">
        <v>1</v>
      </c>
      <c r="B37" s="39">
        <v>78.787382082809927</v>
      </c>
      <c r="C37" s="39"/>
      <c r="D37">
        <v>14</v>
      </c>
      <c r="E37">
        <v>90</v>
      </c>
      <c r="F37" s="40">
        <v>90</v>
      </c>
      <c r="G37" s="8">
        <v>18</v>
      </c>
      <c r="H37" s="19">
        <f t="shared" si="2"/>
        <v>0.12</v>
      </c>
      <c r="I37" s="19">
        <f t="shared" si="3"/>
        <v>0.82666666666666666</v>
      </c>
    </row>
    <row r="38" spans="1:14" x14ac:dyDescent="0.35">
      <c r="A38" s="1" t="s">
        <v>1</v>
      </c>
      <c r="B38" s="39">
        <v>77.848317434545606</v>
      </c>
      <c r="C38" s="39"/>
      <c r="D38">
        <v>15</v>
      </c>
      <c r="E38">
        <v>95</v>
      </c>
      <c r="F38" s="40">
        <v>95</v>
      </c>
      <c r="G38" s="8">
        <v>17</v>
      </c>
      <c r="H38" s="19">
        <f t="shared" si="2"/>
        <v>0.11333333333333333</v>
      </c>
      <c r="I38" s="19">
        <f t="shared" si="3"/>
        <v>0.94</v>
      </c>
    </row>
    <row r="39" spans="1:14" x14ac:dyDescent="0.35">
      <c r="A39" s="1" t="s">
        <v>1</v>
      </c>
      <c r="B39" s="39">
        <v>82.29524630412925</v>
      </c>
      <c r="C39" s="39"/>
      <c r="D39">
        <v>16</v>
      </c>
      <c r="E39">
        <v>100</v>
      </c>
      <c r="F39" s="40">
        <v>100</v>
      </c>
      <c r="G39" s="8">
        <v>9</v>
      </c>
      <c r="H39" s="19">
        <f t="shared" si="2"/>
        <v>0.06</v>
      </c>
      <c r="I39" s="19">
        <f t="shared" si="3"/>
        <v>1</v>
      </c>
    </row>
    <row r="40" spans="1:14" ht="15" thickBot="1" x14ac:dyDescent="0.4">
      <c r="A40" s="1" t="s">
        <v>1</v>
      </c>
      <c r="B40" s="39">
        <v>77.084091774013359</v>
      </c>
      <c r="C40" s="39"/>
      <c r="F40" s="14" t="s">
        <v>449</v>
      </c>
      <c r="G40" s="14">
        <v>0</v>
      </c>
    </row>
    <row r="41" spans="1:14" x14ac:dyDescent="0.35">
      <c r="A41" s="1" t="s">
        <v>1</v>
      </c>
      <c r="B41" s="39">
        <v>90.871144695556723</v>
      </c>
      <c r="C41" s="39"/>
      <c r="F41" t="s">
        <v>456</v>
      </c>
      <c r="G41">
        <f>SUM(G24:G40)</f>
        <v>150</v>
      </c>
      <c r="H41">
        <f>SUM(H24:H40)</f>
        <v>1</v>
      </c>
    </row>
    <row r="42" spans="1:14" x14ac:dyDescent="0.35">
      <c r="A42" s="1" t="s">
        <v>1</v>
      </c>
      <c r="B42" s="39">
        <v>77.074564817012288</v>
      </c>
      <c r="C42" s="39"/>
    </row>
    <row r="43" spans="1:14" x14ac:dyDescent="0.35">
      <c r="A43" s="1" t="s">
        <v>1</v>
      </c>
      <c r="B43" s="39">
        <v>80.822808488010196</v>
      </c>
      <c r="C43" s="39"/>
    </row>
    <row r="44" spans="1:14" ht="15" thickBot="1" x14ac:dyDescent="0.4">
      <c r="A44" s="1" t="s">
        <v>1</v>
      </c>
      <c r="B44" s="39">
        <v>81.101432189898333</v>
      </c>
      <c r="C44" s="39"/>
      <c r="D44" s="2" t="s">
        <v>453</v>
      </c>
    </row>
    <row r="45" spans="1:14" x14ac:dyDescent="0.35">
      <c r="A45" s="1" t="s">
        <v>1</v>
      </c>
      <c r="B45" s="39">
        <v>87.50007984606782</v>
      </c>
      <c r="C45" s="39"/>
      <c r="D45" t="s">
        <v>447</v>
      </c>
      <c r="E45" t="s">
        <v>448</v>
      </c>
      <c r="F45" s="15" t="s">
        <v>448</v>
      </c>
      <c r="G45" s="15" t="s">
        <v>450</v>
      </c>
      <c r="H45" t="s">
        <v>454</v>
      </c>
      <c r="I45" t="s">
        <v>455</v>
      </c>
    </row>
    <row r="46" spans="1:14" x14ac:dyDescent="0.35">
      <c r="A46" s="1" t="s">
        <v>1</v>
      </c>
      <c r="B46" s="39">
        <v>77.88951754453592</v>
      </c>
      <c r="C46" s="39"/>
      <c r="D46">
        <v>1</v>
      </c>
      <c r="E46">
        <v>55</v>
      </c>
      <c r="F46" s="40">
        <v>55</v>
      </c>
      <c r="G46" s="8">
        <v>1</v>
      </c>
      <c r="H46" s="19">
        <f>G46/$G$57</f>
        <v>6.6666666666666671E-3</v>
      </c>
      <c r="I46" s="19">
        <f>H46</f>
        <v>6.6666666666666671E-3</v>
      </c>
    </row>
    <row r="47" spans="1:14" x14ac:dyDescent="0.35">
      <c r="A47" s="1" t="s">
        <v>1</v>
      </c>
      <c r="B47" s="39">
        <v>83.758054845093284</v>
      </c>
      <c r="C47" s="39"/>
      <c r="D47">
        <v>2</v>
      </c>
      <c r="E47">
        <v>60</v>
      </c>
      <c r="F47" s="40">
        <v>60</v>
      </c>
      <c r="G47" s="8">
        <v>1</v>
      </c>
      <c r="H47" s="19">
        <f t="shared" ref="H47:H55" si="4">G47/$G$57</f>
        <v>6.6666666666666671E-3</v>
      </c>
      <c r="I47" s="19">
        <f>H47+I46</f>
        <v>1.3333333333333334E-2</v>
      </c>
      <c r="M47" t="s">
        <v>497</v>
      </c>
    </row>
    <row r="48" spans="1:14" x14ac:dyDescent="0.35">
      <c r="A48" s="1" t="s">
        <v>1</v>
      </c>
      <c r="B48" s="39">
        <v>75.409746134100715</v>
      </c>
      <c r="C48" s="39"/>
      <c r="D48">
        <v>3</v>
      </c>
      <c r="E48">
        <v>65</v>
      </c>
      <c r="F48" s="40">
        <v>65</v>
      </c>
      <c r="G48" s="8">
        <v>5</v>
      </c>
      <c r="H48" s="19">
        <f t="shared" si="4"/>
        <v>3.3333333333333333E-2</v>
      </c>
      <c r="I48" s="19">
        <f t="shared" ref="I48:I55" si="5">H48+I47</f>
        <v>4.6666666666666669E-2</v>
      </c>
      <c r="M48" t="s">
        <v>498</v>
      </c>
      <c r="N48">
        <v>78</v>
      </c>
    </row>
    <row r="49" spans="1:13" x14ac:dyDescent="0.35">
      <c r="A49" s="1" t="s">
        <v>1</v>
      </c>
      <c r="B49" s="39">
        <v>81.485960865466041</v>
      </c>
      <c r="C49" s="39"/>
      <c r="D49">
        <v>4</v>
      </c>
      <c r="E49">
        <v>70</v>
      </c>
      <c r="F49" s="40">
        <v>70</v>
      </c>
      <c r="G49" s="8">
        <v>13</v>
      </c>
      <c r="H49" s="19">
        <f t="shared" si="4"/>
        <v>8.666666666666667E-2</v>
      </c>
      <c r="I49" s="19">
        <f t="shared" si="5"/>
        <v>0.13333333333333333</v>
      </c>
      <c r="M49">
        <f>I50+((I51-I50)/(F51-F50))*(N48-F50)</f>
        <v>0.39066666666666666</v>
      </c>
    </row>
    <row r="50" spans="1:13" x14ac:dyDescent="0.35">
      <c r="A50" s="1" t="s">
        <v>1</v>
      </c>
      <c r="B50" s="39">
        <v>78.103658072068356</v>
      </c>
      <c r="C50" s="39"/>
      <c r="D50">
        <v>5</v>
      </c>
      <c r="E50">
        <v>75</v>
      </c>
      <c r="F50" s="40">
        <v>75</v>
      </c>
      <c r="G50" s="8">
        <v>17</v>
      </c>
      <c r="H50" s="19">
        <f t="shared" si="4"/>
        <v>0.11333333333333333</v>
      </c>
      <c r="I50" s="19">
        <f t="shared" si="5"/>
        <v>0.24666666666666665</v>
      </c>
    </row>
    <row r="51" spans="1:13" x14ac:dyDescent="0.35">
      <c r="A51" s="1" t="s">
        <v>1</v>
      </c>
      <c r="B51" s="39">
        <v>81.954288109118352</v>
      </c>
      <c r="C51" s="39"/>
      <c r="D51">
        <v>6</v>
      </c>
      <c r="E51">
        <v>80</v>
      </c>
      <c r="F51" s="40">
        <v>80</v>
      </c>
      <c r="G51" s="8">
        <v>36</v>
      </c>
      <c r="H51" s="19">
        <f t="shared" si="4"/>
        <v>0.24</v>
      </c>
      <c r="I51" s="19">
        <f t="shared" si="5"/>
        <v>0.48666666666666664</v>
      </c>
      <c r="M51" t="s">
        <v>503</v>
      </c>
    </row>
    <row r="52" spans="1:13" x14ac:dyDescent="0.35">
      <c r="A52" s="1" t="s">
        <v>1</v>
      </c>
      <c r="B52" s="39">
        <v>85.956599125056528</v>
      </c>
      <c r="C52" s="39"/>
      <c r="D52">
        <v>7</v>
      </c>
      <c r="E52">
        <v>85</v>
      </c>
      <c r="F52" s="40">
        <v>85</v>
      </c>
      <c r="G52" s="8">
        <v>35</v>
      </c>
      <c r="H52" s="19">
        <f t="shared" si="4"/>
        <v>0.23333333333333334</v>
      </c>
      <c r="I52" s="19">
        <f t="shared" si="5"/>
        <v>0.72</v>
      </c>
      <c r="M52" t="s">
        <v>504</v>
      </c>
    </row>
    <row r="53" spans="1:13" x14ac:dyDescent="0.35">
      <c r="A53" s="1" t="s">
        <v>1</v>
      </c>
      <c r="B53" s="39">
        <v>86.962636689422652</v>
      </c>
      <c r="C53" s="39"/>
      <c r="D53">
        <v>8</v>
      </c>
      <c r="E53">
        <v>90</v>
      </c>
      <c r="F53" s="40">
        <v>90</v>
      </c>
      <c r="G53" s="8">
        <v>24</v>
      </c>
      <c r="H53" s="19">
        <f t="shared" si="4"/>
        <v>0.16</v>
      </c>
      <c r="I53" s="19">
        <f t="shared" si="5"/>
        <v>0.88</v>
      </c>
    </row>
    <row r="54" spans="1:13" x14ac:dyDescent="0.35">
      <c r="A54" s="1" t="s">
        <v>1</v>
      </c>
      <c r="B54" s="39">
        <v>74.098254774144152</v>
      </c>
      <c r="C54" s="39"/>
      <c r="D54">
        <v>9</v>
      </c>
      <c r="E54">
        <v>95</v>
      </c>
      <c r="F54" s="40">
        <v>95</v>
      </c>
      <c r="G54" s="8">
        <v>10</v>
      </c>
      <c r="H54" s="19">
        <f t="shared" si="4"/>
        <v>6.6666666666666666E-2</v>
      </c>
      <c r="I54" s="19">
        <f t="shared" si="5"/>
        <v>0.94666666666666666</v>
      </c>
    </row>
    <row r="55" spans="1:13" x14ac:dyDescent="0.35">
      <c r="A55" s="1" t="s">
        <v>1</v>
      </c>
      <c r="B55" s="39">
        <v>85.814376891066786</v>
      </c>
      <c r="C55" s="39"/>
      <c r="D55">
        <v>10</v>
      </c>
      <c r="E55">
        <v>100</v>
      </c>
      <c r="F55" s="40">
        <v>100</v>
      </c>
      <c r="G55" s="8">
        <v>8</v>
      </c>
      <c r="H55" s="19">
        <f t="shared" si="4"/>
        <v>5.3333333333333337E-2</v>
      </c>
      <c r="I55" s="19">
        <f t="shared" si="5"/>
        <v>1</v>
      </c>
    </row>
    <row r="56" spans="1:13" ht="15" thickBot="1" x14ac:dyDescent="0.4">
      <c r="A56" s="1" t="s">
        <v>1</v>
      </c>
      <c r="B56" s="39">
        <v>67.120395417150576</v>
      </c>
      <c r="C56" s="39"/>
      <c r="F56" s="14" t="s">
        <v>449</v>
      </c>
      <c r="G56" s="14">
        <v>0</v>
      </c>
    </row>
    <row r="57" spans="1:13" x14ac:dyDescent="0.35">
      <c r="A57" s="1" t="s">
        <v>1</v>
      </c>
      <c r="B57" s="39">
        <v>78.959231106709922</v>
      </c>
      <c r="C57" s="39"/>
      <c r="F57" t="s">
        <v>456</v>
      </c>
      <c r="G57">
        <f>SUM(G46:G56)</f>
        <v>150</v>
      </c>
      <c r="H57">
        <f>SUM(H46:H56)</f>
        <v>1</v>
      </c>
    </row>
    <row r="58" spans="1:13" x14ac:dyDescent="0.35">
      <c r="A58" s="1" t="s">
        <v>1</v>
      </c>
      <c r="B58" s="39">
        <v>87.44632870919304</v>
      </c>
      <c r="C58" s="39"/>
    </row>
    <row r="59" spans="1:13" ht="15" thickBot="1" x14ac:dyDescent="0.4">
      <c r="A59" s="1" t="s">
        <v>1</v>
      </c>
      <c r="B59" s="39">
        <v>82.94088522423408</v>
      </c>
      <c r="C59" s="39"/>
      <c r="D59" s="2" t="s">
        <v>495</v>
      </c>
    </row>
    <row r="60" spans="1:13" x14ac:dyDescent="0.35">
      <c r="A60" s="1" t="s">
        <v>1</v>
      </c>
      <c r="B60" s="39">
        <v>82.560364009696059</v>
      </c>
      <c r="C60" s="39"/>
      <c r="D60" s="15" t="s">
        <v>448</v>
      </c>
      <c r="E60" t="s">
        <v>1</v>
      </c>
      <c r="F60" t="s">
        <v>2</v>
      </c>
      <c r="G60" t="s">
        <v>29</v>
      </c>
    </row>
    <row r="61" spans="1:13" x14ac:dyDescent="0.35">
      <c r="A61" s="1" t="s">
        <v>1</v>
      </c>
      <c r="B61" s="39">
        <v>81.89505726666539</v>
      </c>
      <c r="C61" s="39"/>
      <c r="D61" s="40">
        <v>25</v>
      </c>
      <c r="E61" s="19"/>
      <c r="F61" s="19">
        <f t="shared" ref="F61:F76" si="6">I24</f>
        <v>6.6666666666666671E-3</v>
      </c>
    </row>
    <row r="62" spans="1:13" x14ac:dyDescent="0.35">
      <c r="A62" s="1" t="s">
        <v>1</v>
      </c>
      <c r="B62" s="39">
        <v>84.22743369199452</v>
      </c>
      <c r="C62" s="39"/>
      <c r="D62" s="40">
        <v>30</v>
      </c>
      <c r="E62" s="19"/>
      <c r="F62" s="19">
        <f t="shared" si="6"/>
        <v>6.6666666666666671E-3</v>
      </c>
    </row>
    <row r="63" spans="1:13" x14ac:dyDescent="0.35">
      <c r="A63" s="1" t="s">
        <v>1</v>
      </c>
      <c r="B63" s="39">
        <v>83.930256298190216</v>
      </c>
      <c r="C63" s="39"/>
      <c r="D63" s="40">
        <v>35</v>
      </c>
      <c r="E63" s="19"/>
      <c r="F63" s="19">
        <f t="shared" si="6"/>
        <v>6.6666666666666671E-3</v>
      </c>
    </row>
    <row r="64" spans="1:13" x14ac:dyDescent="0.35">
      <c r="A64" s="1" t="s">
        <v>1</v>
      </c>
      <c r="B64" s="39">
        <v>79.229100922093494</v>
      </c>
      <c r="C64" s="39"/>
      <c r="D64" s="40">
        <v>40</v>
      </c>
      <c r="E64" s="19"/>
      <c r="F64" s="19">
        <f t="shared" si="6"/>
        <v>6.6666666666666671E-3</v>
      </c>
    </row>
    <row r="65" spans="1:7" x14ac:dyDescent="0.35">
      <c r="A65" s="1" t="s">
        <v>1</v>
      </c>
      <c r="B65" s="39">
        <v>77.857548805768602</v>
      </c>
      <c r="C65" s="39"/>
      <c r="D65" s="40">
        <v>45</v>
      </c>
      <c r="E65" s="19"/>
      <c r="F65" s="19">
        <f t="shared" si="6"/>
        <v>6.6666666666666671E-3</v>
      </c>
    </row>
    <row r="66" spans="1:7" x14ac:dyDescent="0.35">
      <c r="A66" s="1" t="s">
        <v>1</v>
      </c>
      <c r="B66" s="39">
        <v>76.473172814148711</v>
      </c>
      <c r="C66" s="39"/>
      <c r="D66" s="40">
        <v>50</v>
      </c>
      <c r="E66" s="19"/>
      <c r="F66" s="19">
        <f t="shared" si="6"/>
        <v>2.6666666666666668E-2</v>
      </c>
    </row>
    <row r="67" spans="1:7" x14ac:dyDescent="0.35">
      <c r="A67" s="1" t="s">
        <v>1</v>
      </c>
      <c r="B67" s="39">
        <v>79.621547885908512</v>
      </c>
      <c r="C67" s="39"/>
      <c r="D67" s="40">
        <v>55</v>
      </c>
      <c r="E67" s="19"/>
      <c r="F67" s="19">
        <f t="shared" si="6"/>
        <v>2.6666666666666668E-2</v>
      </c>
      <c r="G67" s="19">
        <f t="shared" ref="G67:G76" si="7">I46</f>
        <v>6.6666666666666671E-3</v>
      </c>
    </row>
    <row r="68" spans="1:7" x14ac:dyDescent="0.35">
      <c r="A68" s="1" t="s">
        <v>1</v>
      </c>
      <c r="B68" s="39">
        <v>77.332645307324128</v>
      </c>
      <c r="C68" s="39"/>
      <c r="D68" s="40">
        <v>60</v>
      </c>
      <c r="E68" s="19"/>
      <c r="F68" s="19">
        <f t="shared" si="6"/>
        <v>5.3333333333333337E-2</v>
      </c>
      <c r="G68" s="19">
        <f t="shared" si="7"/>
        <v>1.3333333333333334E-2</v>
      </c>
    </row>
    <row r="69" spans="1:7" x14ac:dyDescent="0.35">
      <c r="A69" s="1" t="s">
        <v>1</v>
      </c>
      <c r="B69" s="39">
        <v>81.957312179001747</v>
      </c>
      <c r="C69" s="39"/>
      <c r="D69" s="40">
        <v>65</v>
      </c>
      <c r="E69" s="19">
        <f t="shared" ref="E69:E76" si="8">I10</f>
        <v>6.6666666666666671E-3</v>
      </c>
      <c r="F69" s="19">
        <f t="shared" si="6"/>
        <v>0.12666666666666668</v>
      </c>
      <c r="G69" s="19">
        <f t="shared" si="7"/>
        <v>4.6666666666666669E-2</v>
      </c>
    </row>
    <row r="70" spans="1:7" x14ac:dyDescent="0.35">
      <c r="A70" s="1" t="s">
        <v>1</v>
      </c>
      <c r="B70" s="39">
        <v>84.490891569730593</v>
      </c>
      <c r="C70" s="39"/>
      <c r="D70" s="40">
        <v>70</v>
      </c>
      <c r="E70" s="19">
        <f t="shared" si="8"/>
        <v>2.6666666666666668E-2</v>
      </c>
      <c r="F70" s="19">
        <f t="shared" si="6"/>
        <v>0.30666666666666664</v>
      </c>
      <c r="G70" s="19">
        <f t="shared" si="7"/>
        <v>0.13333333333333333</v>
      </c>
    </row>
    <row r="71" spans="1:7" x14ac:dyDescent="0.35">
      <c r="A71" s="1" t="s">
        <v>1</v>
      </c>
      <c r="B71" s="39">
        <v>90.014719009632245</v>
      </c>
      <c r="C71" s="39"/>
      <c r="D71" s="40">
        <v>75</v>
      </c>
      <c r="E71" s="19">
        <f t="shared" si="8"/>
        <v>0.16</v>
      </c>
      <c r="F71" s="19">
        <f t="shared" si="6"/>
        <v>0.39333333333333331</v>
      </c>
      <c r="G71" s="19">
        <f t="shared" si="7"/>
        <v>0.24666666666666665</v>
      </c>
    </row>
    <row r="72" spans="1:7" x14ac:dyDescent="0.35">
      <c r="A72" s="1" t="s">
        <v>1</v>
      </c>
      <c r="B72" s="39">
        <v>75.210214365215506</v>
      </c>
      <c r="C72" s="39"/>
      <c r="D72" s="40">
        <v>80</v>
      </c>
      <c r="E72" s="19">
        <f t="shared" si="8"/>
        <v>0.48</v>
      </c>
      <c r="F72" s="19">
        <f t="shared" si="6"/>
        <v>0.54666666666666663</v>
      </c>
      <c r="G72" s="19">
        <f t="shared" si="7"/>
        <v>0.48666666666666664</v>
      </c>
    </row>
    <row r="73" spans="1:7" x14ac:dyDescent="0.35">
      <c r="A73" s="1" t="s">
        <v>1</v>
      </c>
      <c r="B73" s="39">
        <v>84.226342298352392</v>
      </c>
      <c r="C73" s="39"/>
      <c r="D73" s="40">
        <v>85</v>
      </c>
      <c r="E73" s="19">
        <f t="shared" si="8"/>
        <v>0.82000000000000006</v>
      </c>
      <c r="F73" s="19">
        <f t="shared" si="6"/>
        <v>0.70666666666666667</v>
      </c>
      <c r="G73" s="19">
        <f t="shared" si="7"/>
        <v>0.72</v>
      </c>
    </row>
    <row r="74" spans="1:7" x14ac:dyDescent="0.35">
      <c r="A74" s="1" t="s">
        <v>1</v>
      </c>
      <c r="B74" s="39">
        <v>81.210253230965463</v>
      </c>
      <c r="C74" s="39"/>
      <c r="D74" s="40">
        <v>90</v>
      </c>
      <c r="E74" s="19">
        <f t="shared" si="8"/>
        <v>0.96000000000000008</v>
      </c>
      <c r="F74" s="19">
        <f t="shared" si="6"/>
        <v>0.82666666666666666</v>
      </c>
      <c r="G74" s="19">
        <f t="shared" si="7"/>
        <v>0.88</v>
      </c>
    </row>
    <row r="75" spans="1:7" x14ac:dyDescent="0.35">
      <c r="A75" s="1" t="s">
        <v>1</v>
      </c>
      <c r="B75" s="39">
        <v>82.001570464926772</v>
      </c>
      <c r="C75" s="39"/>
      <c r="D75" s="40">
        <v>95</v>
      </c>
      <c r="E75" s="19">
        <f t="shared" si="8"/>
        <v>0.98666666666666669</v>
      </c>
      <c r="F75" s="19">
        <f t="shared" si="6"/>
        <v>0.94</v>
      </c>
      <c r="G75" s="19">
        <f t="shared" si="7"/>
        <v>0.94666666666666666</v>
      </c>
    </row>
    <row r="76" spans="1:7" x14ac:dyDescent="0.35">
      <c r="A76" s="1" t="s">
        <v>1</v>
      </c>
      <c r="B76" s="39">
        <v>93.909175322623923</v>
      </c>
      <c r="C76" s="39"/>
      <c r="D76" s="40">
        <v>100</v>
      </c>
      <c r="E76" s="19">
        <f t="shared" si="8"/>
        <v>1</v>
      </c>
      <c r="F76" s="19">
        <f t="shared" si="6"/>
        <v>1</v>
      </c>
      <c r="G76" s="19">
        <f t="shared" si="7"/>
        <v>1</v>
      </c>
    </row>
    <row r="77" spans="1:7" x14ac:dyDescent="0.35">
      <c r="A77" s="1" t="s">
        <v>1</v>
      </c>
      <c r="B77" s="39">
        <v>89.004497769637965</v>
      </c>
      <c r="C77" s="39"/>
    </row>
    <row r="78" spans="1:7" x14ac:dyDescent="0.35">
      <c r="A78" s="1" t="s">
        <v>1</v>
      </c>
      <c r="B78" s="39">
        <v>86.601840141229331</v>
      </c>
      <c r="C78" s="39"/>
    </row>
    <row r="79" spans="1:7" x14ac:dyDescent="0.35">
      <c r="A79" s="1" t="s">
        <v>1</v>
      </c>
      <c r="B79" s="39">
        <v>79.774826164866681</v>
      </c>
      <c r="C79" s="39"/>
    </row>
    <row r="80" spans="1:7" x14ac:dyDescent="0.35">
      <c r="A80" s="1" t="s">
        <v>1</v>
      </c>
      <c r="B80" s="39">
        <v>78.22069867150276</v>
      </c>
      <c r="C80" s="39"/>
    </row>
    <row r="81" spans="1:3" x14ac:dyDescent="0.35">
      <c r="A81" s="1" t="s">
        <v>1</v>
      </c>
      <c r="B81" s="39">
        <v>80.883551365404855</v>
      </c>
      <c r="C81" s="39"/>
    </row>
    <row r="82" spans="1:3" x14ac:dyDescent="0.35">
      <c r="A82" s="1" t="s">
        <v>1</v>
      </c>
      <c r="B82" s="39">
        <v>78.379161070261034</v>
      </c>
      <c r="C82" s="39"/>
    </row>
    <row r="83" spans="1:3" x14ac:dyDescent="0.35">
      <c r="A83" s="1" t="s">
        <v>1</v>
      </c>
      <c r="B83" s="39">
        <v>95.152909327298403</v>
      </c>
      <c r="C83" s="39"/>
    </row>
    <row r="84" spans="1:3" x14ac:dyDescent="0.35">
      <c r="A84" s="1" t="s">
        <v>1</v>
      </c>
      <c r="B84" s="39">
        <v>83.671857484732755</v>
      </c>
      <c r="C84" s="39"/>
    </row>
    <row r="85" spans="1:3" x14ac:dyDescent="0.35">
      <c r="A85" s="1" t="s">
        <v>1</v>
      </c>
      <c r="B85" s="39">
        <v>84.864148195338203</v>
      </c>
      <c r="C85" s="39"/>
    </row>
    <row r="86" spans="1:3" x14ac:dyDescent="0.35">
      <c r="A86" s="1" t="s">
        <v>1</v>
      </c>
      <c r="B86" s="39">
        <v>79.378053416876355</v>
      </c>
      <c r="C86" s="39"/>
    </row>
    <row r="87" spans="1:3" x14ac:dyDescent="0.35">
      <c r="A87" s="1" t="s">
        <v>1</v>
      </c>
      <c r="B87" s="39">
        <v>85.13920213052188</v>
      </c>
      <c r="C87" s="39"/>
    </row>
    <row r="88" spans="1:3" x14ac:dyDescent="0.35">
      <c r="A88" s="1" t="s">
        <v>1</v>
      </c>
      <c r="B88" s="39">
        <v>75.894359017256647</v>
      </c>
      <c r="C88" s="39"/>
    </row>
    <row r="89" spans="1:3" x14ac:dyDescent="0.35">
      <c r="A89" s="1" t="s">
        <v>1</v>
      </c>
      <c r="B89" s="39">
        <v>77.170709775673458</v>
      </c>
      <c r="C89" s="39"/>
    </row>
    <row r="90" spans="1:3" x14ac:dyDescent="0.35">
      <c r="A90" s="1" t="s">
        <v>1</v>
      </c>
      <c r="B90" s="39">
        <v>77.966477849331568</v>
      </c>
      <c r="C90" s="39"/>
    </row>
    <row r="91" spans="1:3" x14ac:dyDescent="0.35">
      <c r="A91" s="1" t="s">
        <v>1</v>
      </c>
      <c r="B91" s="39">
        <v>88.075937785179121</v>
      </c>
      <c r="C91" s="39"/>
    </row>
    <row r="92" spans="1:3" x14ac:dyDescent="0.35">
      <c r="A92" s="1" t="s">
        <v>1</v>
      </c>
      <c r="B92" s="39">
        <v>80.858494786371011</v>
      </c>
      <c r="C92" s="39"/>
    </row>
    <row r="93" spans="1:3" x14ac:dyDescent="0.35">
      <c r="A93" s="1" t="s">
        <v>1</v>
      </c>
      <c r="B93" s="39">
        <v>80.036527580959955</v>
      </c>
      <c r="C93" s="39"/>
    </row>
    <row r="94" spans="1:3" x14ac:dyDescent="0.35">
      <c r="A94" s="1" t="s">
        <v>1</v>
      </c>
      <c r="B94" s="39">
        <v>79.504819925277843</v>
      </c>
      <c r="C94" s="39"/>
    </row>
    <row r="95" spans="1:3" x14ac:dyDescent="0.35">
      <c r="A95" s="1" t="s">
        <v>1</v>
      </c>
      <c r="B95" s="39">
        <v>79.220585777948145</v>
      </c>
      <c r="C95" s="39"/>
    </row>
    <row r="96" spans="1:3" x14ac:dyDescent="0.35">
      <c r="A96" s="1" t="s">
        <v>1</v>
      </c>
      <c r="B96" s="39">
        <v>77.619647729152348</v>
      </c>
      <c r="C96" s="39"/>
    </row>
    <row r="97" spans="1:3" x14ac:dyDescent="0.35">
      <c r="A97" s="1" t="s">
        <v>1</v>
      </c>
      <c r="B97" s="39">
        <v>82.960007350338856</v>
      </c>
      <c r="C97" s="39"/>
    </row>
    <row r="98" spans="1:3" x14ac:dyDescent="0.35">
      <c r="A98" s="1" t="s">
        <v>1</v>
      </c>
      <c r="B98" s="39">
        <v>76.640622157428879</v>
      </c>
      <c r="C98" s="39"/>
    </row>
    <row r="99" spans="1:3" x14ac:dyDescent="0.35">
      <c r="A99" s="1" t="s">
        <v>1</v>
      </c>
      <c r="B99" s="39">
        <v>82.436854629195295</v>
      </c>
      <c r="C99" s="39"/>
    </row>
    <row r="100" spans="1:3" x14ac:dyDescent="0.35">
      <c r="A100" s="1" t="s">
        <v>1</v>
      </c>
      <c r="B100" s="39">
        <v>81.059538590197917</v>
      </c>
      <c r="C100" s="39"/>
    </row>
    <row r="101" spans="1:3" x14ac:dyDescent="0.35">
      <c r="A101" s="1" t="s">
        <v>1</v>
      </c>
      <c r="B101" s="39">
        <v>79.430156094604172</v>
      </c>
      <c r="C101" s="39"/>
    </row>
    <row r="102" spans="1:3" x14ac:dyDescent="0.35">
      <c r="A102" s="1" t="s">
        <v>1</v>
      </c>
      <c r="B102" s="39">
        <v>80.723707671568263</v>
      </c>
      <c r="C102" s="39"/>
    </row>
    <row r="103" spans="1:3" x14ac:dyDescent="0.35">
      <c r="A103" s="1" t="s">
        <v>1</v>
      </c>
      <c r="B103" s="39">
        <v>78.826734781687264</v>
      </c>
      <c r="C103" s="39"/>
    </row>
    <row r="104" spans="1:3" x14ac:dyDescent="0.35">
      <c r="A104" s="1" t="s">
        <v>1</v>
      </c>
      <c r="B104" s="39">
        <v>79.591233290630043</v>
      </c>
      <c r="C104" s="39"/>
    </row>
    <row r="105" spans="1:3" x14ac:dyDescent="0.35">
      <c r="A105" s="1" t="s">
        <v>1</v>
      </c>
      <c r="B105" s="39">
        <v>79.74534148350358</v>
      </c>
      <c r="C105" s="39"/>
    </row>
    <row r="106" spans="1:3" x14ac:dyDescent="0.35">
      <c r="A106" s="1" t="s">
        <v>1</v>
      </c>
      <c r="B106" s="39">
        <v>71.785489328322001</v>
      </c>
      <c r="C106" s="39"/>
    </row>
    <row r="107" spans="1:3" x14ac:dyDescent="0.35">
      <c r="A107" s="1" t="s">
        <v>1</v>
      </c>
      <c r="B107" s="39">
        <v>87.012408786977176</v>
      </c>
      <c r="C107" s="39"/>
    </row>
    <row r="108" spans="1:3" x14ac:dyDescent="0.35">
      <c r="A108" s="1" t="s">
        <v>1</v>
      </c>
      <c r="B108" s="39">
        <v>77.142828078722232</v>
      </c>
      <c r="C108" s="39"/>
    </row>
    <row r="109" spans="1:3" x14ac:dyDescent="0.35">
      <c r="A109" s="1" t="s">
        <v>1</v>
      </c>
      <c r="B109" s="39">
        <v>73.858114066824783</v>
      </c>
      <c r="C109" s="39"/>
    </row>
    <row r="110" spans="1:3" x14ac:dyDescent="0.35">
      <c r="A110" s="1" t="s">
        <v>1</v>
      </c>
      <c r="B110" s="39">
        <v>78.599776063201716</v>
      </c>
      <c r="C110" s="39"/>
    </row>
    <row r="111" spans="1:3" x14ac:dyDescent="0.35">
      <c r="A111" s="1" t="s">
        <v>1</v>
      </c>
      <c r="B111" s="39">
        <v>82.603678694867995</v>
      </c>
      <c r="C111" s="39"/>
    </row>
    <row r="112" spans="1:3" x14ac:dyDescent="0.35">
      <c r="A112" s="1" t="s">
        <v>1</v>
      </c>
      <c r="B112" s="39">
        <v>79.337308054236928</v>
      </c>
      <c r="C112" s="39"/>
    </row>
    <row r="113" spans="1:3" x14ac:dyDescent="0.35">
      <c r="A113" s="1" t="s">
        <v>1</v>
      </c>
      <c r="B113" s="39">
        <v>79.715078047302086</v>
      </c>
      <c r="C113" s="39"/>
    </row>
    <row r="114" spans="1:3" x14ac:dyDescent="0.35">
      <c r="A114" s="1" t="s">
        <v>1</v>
      </c>
      <c r="B114" s="39">
        <v>81.844239250203827</v>
      </c>
      <c r="C114" s="39"/>
    </row>
    <row r="115" spans="1:3" x14ac:dyDescent="0.35">
      <c r="A115" s="1" t="s">
        <v>1</v>
      </c>
      <c r="B115" s="39">
        <v>80.958044665821944</v>
      </c>
      <c r="C115" s="39"/>
    </row>
    <row r="116" spans="1:3" x14ac:dyDescent="0.35">
      <c r="A116" s="1" t="s">
        <v>1</v>
      </c>
      <c r="B116" s="39">
        <v>95.203568182187155</v>
      </c>
      <c r="C116" s="39"/>
    </row>
    <row r="117" spans="1:3" x14ac:dyDescent="0.35">
      <c r="A117" s="1" t="s">
        <v>1</v>
      </c>
      <c r="B117" s="39">
        <v>86.169625521579292</v>
      </c>
      <c r="C117" s="39"/>
    </row>
    <row r="118" spans="1:3" x14ac:dyDescent="0.35">
      <c r="A118" s="1" t="s">
        <v>1</v>
      </c>
      <c r="B118" s="39">
        <v>78.004227563797031</v>
      </c>
      <c r="C118" s="39"/>
    </row>
    <row r="119" spans="1:3" x14ac:dyDescent="0.35">
      <c r="A119" s="1" t="s">
        <v>1</v>
      </c>
      <c r="B119" s="39">
        <v>87.148980785132153</v>
      </c>
      <c r="C119" s="39"/>
    </row>
    <row r="120" spans="1:3" x14ac:dyDescent="0.35">
      <c r="A120" s="1" t="s">
        <v>1</v>
      </c>
      <c r="B120" s="39">
        <v>81.827874029913801</v>
      </c>
      <c r="C120" s="39"/>
    </row>
    <row r="121" spans="1:3" x14ac:dyDescent="0.35">
      <c r="A121" s="1" t="s">
        <v>1</v>
      </c>
      <c r="B121" s="39">
        <v>63.673478709533811</v>
      </c>
      <c r="C121" s="39"/>
    </row>
    <row r="122" spans="1:3" x14ac:dyDescent="0.35">
      <c r="A122" s="1" t="s">
        <v>1</v>
      </c>
      <c r="B122" s="39">
        <v>78.363432496262249</v>
      </c>
      <c r="C122" s="39"/>
    </row>
    <row r="123" spans="1:3" x14ac:dyDescent="0.35">
      <c r="A123" s="1" t="s">
        <v>1</v>
      </c>
      <c r="B123" s="39">
        <v>74.729955687944312</v>
      </c>
      <c r="C123" s="39"/>
    </row>
    <row r="124" spans="1:3" x14ac:dyDescent="0.35">
      <c r="A124" s="1" t="s">
        <v>1</v>
      </c>
      <c r="B124" s="39">
        <v>74.64316715602763</v>
      </c>
      <c r="C124" s="39"/>
    </row>
    <row r="125" spans="1:3" x14ac:dyDescent="0.35">
      <c r="A125" s="1" t="s">
        <v>1</v>
      </c>
      <c r="B125" s="39">
        <v>87.893959264038131</v>
      </c>
      <c r="C125" s="39"/>
    </row>
    <row r="126" spans="1:3" x14ac:dyDescent="0.35">
      <c r="A126" s="1" t="s">
        <v>1</v>
      </c>
      <c r="B126" s="39">
        <v>88.398137651965953</v>
      </c>
      <c r="C126" s="39"/>
    </row>
    <row r="127" spans="1:3" x14ac:dyDescent="0.35">
      <c r="A127" s="1" t="s">
        <v>1</v>
      </c>
      <c r="B127" s="39">
        <v>77.532086126739159</v>
      </c>
      <c r="C127" s="39"/>
    </row>
    <row r="128" spans="1:3" x14ac:dyDescent="0.35">
      <c r="A128" s="1" t="s">
        <v>1</v>
      </c>
      <c r="B128" s="39">
        <v>84.003089770776569</v>
      </c>
      <c r="C128" s="39"/>
    </row>
    <row r="129" spans="1:3" x14ac:dyDescent="0.35">
      <c r="A129" s="1" t="s">
        <v>1</v>
      </c>
      <c r="B129" s="39">
        <v>82.627751882755547</v>
      </c>
      <c r="C129" s="39"/>
    </row>
    <row r="130" spans="1:3" x14ac:dyDescent="0.35">
      <c r="A130" s="1" t="s">
        <v>1</v>
      </c>
      <c r="B130" s="39">
        <v>86.781669981137384</v>
      </c>
      <c r="C130" s="39"/>
    </row>
    <row r="131" spans="1:3" x14ac:dyDescent="0.35">
      <c r="A131" s="1" t="s">
        <v>1</v>
      </c>
      <c r="B131" s="39">
        <v>78.842679360677721</v>
      </c>
      <c r="C131" s="39"/>
    </row>
    <row r="132" spans="1:3" x14ac:dyDescent="0.35">
      <c r="A132" s="1" t="s">
        <v>1</v>
      </c>
      <c r="B132" s="39">
        <v>78.726627836731495</v>
      </c>
      <c r="C132" s="39"/>
    </row>
    <row r="133" spans="1:3" x14ac:dyDescent="0.35">
      <c r="A133" s="1" t="s">
        <v>1</v>
      </c>
      <c r="B133" s="39">
        <v>79.403235051431693</v>
      </c>
      <c r="C133" s="39"/>
    </row>
    <row r="134" spans="1:3" x14ac:dyDescent="0.35">
      <c r="A134" s="1" t="s">
        <v>1</v>
      </c>
      <c r="B134" s="39">
        <v>83.000207016157219</v>
      </c>
      <c r="C134" s="39"/>
    </row>
    <row r="135" spans="1:3" x14ac:dyDescent="0.35">
      <c r="A135" s="1" t="s">
        <v>1</v>
      </c>
      <c r="B135" s="39">
        <v>83.880438725900603</v>
      </c>
      <c r="C135" s="39"/>
    </row>
    <row r="136" spans="1:3" x14ac:dyDescent="0.35">
      <c r="A136" s="1" t="s">
        <v>1</v>
      </c>
      <c r="B136" s="39">
        <v>86.564232535311021</v>
      </c>
      <c r="C136" s="39"/>
    </row>
    <row r="137" spans="1:3" x14ac:dyDescent="0.35">
      <c r="A137" s="1" t="s">
        <v>1</v>
      </c>
      <c r="B137" s="39">
        <v>83.801835646299878</v>
      </c>
      <c r="C137" s="39"/>
    </row>
    <row r="138" spans="1:3" x14ac:dyDescent="0.35">
      <c r="A138" s="1" t="s">
        <v>1</v>
      </c>
      <c r="B138" s="39">
        <v>65.596150509081781</v>
      </c>
      <c r="C138" s="39"/>
    </row>
    <row r="139" spans="1:3" x14ac:dyDescent="0.35">
      <c r="A139" s="1" t="s">
        <v>1</v>
      </c>
      <c r="B139" s="39">
        <v>70.12825355748646</v>
      </c>
      <c r="C139" s="39"/>
    </row>
    <row r="140" spans="1:3" x14ac:dyDescent="0.35">
      <c r="A140" s="1" t="s">
        <v>1</v>
      </c>
      <c r="B140" s="39">
        <v>75.371138084010454</v>
      </c>
      <c r="C140" s="39"/>
    </row>
    <row r="141" spans="1:3" x14ac:dyDescent="0.35">
      <c r="A141" s="1" t="s">
        <v>1</v>
      </c>
      <c r="B141" s="39">
        <v>87.07391336618457</v>
      </c>
      <c r="C141" s="39"/>
    </row>
    <row r="142" spans="1:3" x14ac:dyDescent="0.35">
      <c r="A142" s="1" t="s">
        <v>1</v>
      </c>
      <c r="B142" s="39">
        <v>74.458926266815979</v>
      </c>
      <c r="C142" s="39"/>
    </row>
    <row r="143" spans="1:3" x14ac:dyDescent="0.35">
      <c r="A143" s="1" t="s">
        <v>1</v>
      </c>
      <c r="B143" s="39">
        <v>77.080459479548153</v>
      </c>
      <c r="C143" s="39"/>
    </row>
    <row r="144" spans="1:3" x14ac:dyDescent="0.35">
      <c r="A144" s="1" t="s">
        <v>1</v>
      </c>
      <c r="B144" s="39">
        <v>72.875382304191589</v>
      </c>
      <c r="C144" s="39"/>
    </row>
    <row r="145" spans="1:3" x14ac:dyDescent="0.35">
      <c r="A145" s="1" t="s">
        <v>1</v>
      </c>
      <c r="B145" s="39">
        <v>79.700139596825466</v>
      </c>
      <c r="C145" s="39"/>
    </row>
    <row r="146" spans="1:3" x14ac:dyDescent="0.35">
      <c r="A146" s="1" t="s">
        <v>1</v>
      </c>
      <c r="B146" s="39">
        <v>82.720184966165107</v>
      </c>
      <c r="C146" s="39"/>
    </row>
    <row r="147" spans="1:3" x14ac:dyDescent="0.35">
      <c r="A147" s="1" t="s">
        <v>1</v>
      </c>
      <c r="B147" s="39">
        <v>85.055585461377632</v>
      </c>
      <c r="C147" s="39"/>
    </row>
    <row r="148" spans="1:3" x14ac:dyDescent="0.35">
      <c r="A148" s="1" t="s">
        <v>1</v>
      </c>
      <c r="B148" s="39">
        <v>80.145939793583238</v>
      </c>
      <c r="C148" s="39"/>
    </row>
    <row r="149" spans="1:3" x14ac:dyDescent="0.35">
      <c r="A149" s="1" t="s">
        <v>1</v>
      </c>
      <c r="B149" s="39">
        <v>78.186433458613465</v>
      </c>
      <c r="C149" s="39"/>
    </row>
    <row r="150" spans="1:3" x14ac:dyDescent="0.35">
      <c r="A150" s="1" t="s">
        <v>1</v>
      </c>
      <c r="B150" s="39">
        <v>74.53045802511042</v>
      </c>
      <c r="C150" s="39"/>
    </row>
    <row r="151" spans="1:3" x14ac:dyDescent="0.35">
      <c r="A151" s="1" t="s">
        <v>1</v>
      </c>
      <c r="B151" s="39">
        <v>72.018047123565339</v>
      </c>
      <c r="C151" s="39"/>
    </row>
    <row r="152" spans="1:3" x14ac:dyDescent="0.35">
      <c r="A152" s="4" t="s">
        <v>2</v>
      </c>
      <c r="B152" s="39">
        <v>90</v>
      </c>
      <c r="C152" s="39"/>
    </row>
    <row r="153" spans="1:3" x14ac:dyDescent="0.35">
      <c r="A153" s="4" t="s">
        <v>2</v>
      </c>
      <c r="B153" s="39">
        <v>89.287123248213902</v>
      </c>
      <c r="C153" s="39"/>
    </row>
    <row r="154" spans="1:3" x14ac:dyDescent="0.35">
      <c r="A154" s="4" t="s">
        <v>2</v>
      </c>
      <c r="B154" s="39">
        <v>83.770355760934763</v>
      </c>
      <c r="C154" s="39"/>
    </row>
    <row r="155" spans="1:3" x14ac:dyDescent="0.35">
      <c r="A155" s="4" t="s">
        <v>2</v>
      </c>
      <c r="B155" s="39">
        <v>85.286574378260411</v>
      </c>
      <c r="C155" s="39"/>
    </row>
    <row r="156" spans="1:3" x14ac:dyDescent="0.35">
      <c r="A156" s="4" t="s">
        <v>2</v>
      </c>
      <c r="B156" s="39">
        <v>59.621406964724883</v>
      </c>
      <c r="C156" s="39"/>
    </row>
    <row r="157" spans="1:3" x14ac:dyDescent="0.35">
      <c r="A157" s="4" t="s">
        <v>2</v>
      </c>
      <c r="B157" s="39">
        <v>69.66043222026201</v>
      </c>
      <c r="C157" s="39"/>
    </row>
    <row r="158" spans="1:3" x14ac:dyDescent="0.35">
      <c r="A158" s="4" t="s">
        <v>2</v>
      </c>
      <c r="B158" s="39">
        <v>78.711655280203559</v>
      </c>
      <c r="C158" s="39"/>
    </row>
    <row r="159" spans="1:3" x14ac:dyDescent="0.35">
      <c r="A159" s="4" t="s">
        <v>2</v>
      </c>
      <c r="B159" s="39">
        <v>77.220476188886096</v>
      </c>
      <c r="C159" s="39"/>
    </row>
    <row r="160" spans="1:3" x14ac:dyDescent="0.35">
      <c r="A160" s="4" t="s">
        <v>2</v>
      </c>
      <c r="B160" s="39">
        <v>93.884846339351498</v>
      </c>
      <c r="C160" s="39"/>
    </row>
    <row r="161" spans="1:3" x14ac:dyDescent="0.35">
      <c r="A161" s="4" t="s">
        <v>2</v>
      </c>
      <c r="B161" s="39">
        <v>46.146606311667711</v>
      </c>
      <c r="C161" s="39"/>
    </row>
    <row r="162" spans="1:3" x14ac:dyDescent="0.35">
      <c r="A162" s="4" t="s">
        <v>2</v>
      </c>
      <c r="B162" s="39">
        <v>80.425848156737629</v>
      </c>
      <c r="C162" s="39"/>
    </row>
    <row r="163" spans="1:3" x14ac:dyDescent="0.35">
      <c r="A163" s="4" t="s">
        <v>2</v>
      </c>
      <c r="B163" s="39">
        <v>82.229523943242384</v>
      </c>
      <c r="C163" s="39"/>
    </row>
    <row r="164" spans="1:3" x14ac:dyDescent="0.35">
      <c r="A164" s="4" t="s">
        <v>2</v>
      </c>
      <c r="B164" s="39">
        <v>93.0436205836304</v>
      </c>
      <c r="C164" s="39"/>
    </row>
    <row r="165" spans="1:3" x14ac:dyDescent="0.35">
      <c r="A165" s="4" t="s">
        <v>2</v>
      </c>
      <c r="B165" s="39">
        <v>67.724822858581319</v>
      </c>
      <c r="C165" s="39"/>
    </row>
    <row r="166" spans="1:3" x14ac:dyDescent="0.35">
      <c r="A166" s="4" t="s">
        <v>2</v>
      </c>
      <c r="B166" s="39">
        <v>70</v>
      </c>
      <c r="C166" s="39"/>
    </row>
    <row r="167" spans="1:3" x14ac:dyDescent="0.35">
      <c r="A167" s="4" t="s">
        <v>2</v>
      </c>
      <c r="B167" s="39">
        <v>66.42128957726527</v>
      </c>
      <c r="C167" s="39"/>
    </row>
    <row r="168" spans="1:3" x14ac:dyDescent="0.35">
      <c r="A168" s="4" t="s">
        <v>2</v>
      </c>
      <c r="B168" s="39">
        <v>69.923207976971753</v>
      </c>
      <c r="C168" s="39"/>
    </row>
    <row r="169" spans="1:3" x14ac:dyDescent="0.35">
      <c r="A169" s="4" t="s">
        <v>2</v>
      </c>
      <c r="B169" s="39">
        <v>73.651806562411366</v>
      </c>
      <c r="C169" s="39"/>
    </row>
    <row r="170" spans="1:3" x14ac:dyDescent="0.35">
      <c r="A170" s="4" t="s">
        <v>2</v>
      </c>
      <c r="B170" s="39">
        <v>80.360910235031042</v>
      </c>
      <c r="C170" s="39"/>
    </row>
    <row r="171" spans="1:3" x14ac:dyDescent="0.35">
      <c r="A171" s="4" t="s">
        <v>2</v>
      </c>
      <c r="B171" s="39">
        <v>95.704381439718418</v>
      </c>
      <c r="C171" s="39"/>
    </row>
    <row r="172" spans="1:3" x14ac:dyDescent="0.35">
      <c r="A172" s="4" t="s">
        <v>2</v>
      </c>
      <c r="B172" s="39">
        <v>90</v>
      </c>
      <c r="C172" s="39"/>
    </row>
    <row r="173" spans="1:3" x14ac:dyDescent="0.35">
      <c r="A173" s="4" t="s">
        <v>2</v>
      </c>
      <c r="B173" s="39">
        <v>92.363852874841541</v>
      </c>
      <c r="C173" s="39"/>
    </row>
    <row r="174" spans="1:3" x14ac:dyDescent="0.35">
      <c r="A174" s="4" t="s">
        <v>2</v>
      </c>
      <c r="B174" s="39">
        <v>78.169255377433728</v>
      </c>
      <c r="C174" s="39"/>
    </row>
    <row r="175" spans="1:3" x14ac:dyDescent="0.35">
      <c r="A175" s="4" t="s">
        <v>2</v>
      </c>
      <c r="B175" s="39">
        <v>70</v>
      </c>
      <c r="C175" s="39"/>
    </row>
    <row r="176" spans="1:3" x14ac:dyDescent="0.35">
      <c r="A176" s="4" t="s">
        <v>2</v>
      </c>
      <c r="B176" s="39">
        <v>57.149809637921862</v>
      </c>
      <c r="C176" s="39"/>
    </row>
    <row r="177" spans="1:3" x14ac:dyDescent="0.35">
      <c r="A177" s="4" t="s">
        <v>2</v>
      </c>
      <c r="B177" s="39">
        <v>65.258682499988936</v>
      </c>
      <c r="C177" s="39"/>
    </row>
    <row r="178" spans="1:3" x14ac:dyDescent="0.35">
      <c r="A178" s="4" t="s">
        <v>2</v>
      </c>
      <c r="B178" s="39">
        <v>84.086996341357008</v>
      </c>
      <c r="C178" s="39"/>
    </row>
    <row r="179" spans="1:3" x14ac:dyDescent="0.35">
      <c r="A179" s="4" t="s">
        <v>2</v>
      </c>
      <c r="B179" s="39">
        <v>74.432869243610185</v>
      </c>
      <c r="C179" s="39"/>
    </row>
    <row r="180" spans="1:3" x14ac:dyDescent="0.35">
      <c r="A180" s="4" t="s">
        <v>2</v>
      </c>
      <c r="B180" s="39">
        <v>64.62710664171027</v>
      </c>
      <c r="C180" s="39"/>
    </row>
    <row r="181" spans="1:3" x14ac:dyDescent="0.35">
      <c r="A181" s="4" t="s">
        <v>2</v>
      </c>
      <c r="B181" s="39">
        <v>85.076117304270156</v>
      </c>
      <c r="C181" s="39"/>
    </row>
    <row r="182" spans="1:3" x14ac:dyDescent="0.35">
      <c r="A182" s="4" t="s">
        <v>2</v>
      </c>
      <c r="B182" s="39">
        <v>64.902524374774657</v>
      </c>
      <c r="C182" s="39"/>
    </row>
    <row r="183" spans="1:3" x14ac:dyDescent="0.35">
      <c r="A183" s="4" t="s">
        <v>2</v>
      </c>
      <c r="B183" s="39">
        <v>64.39043338294141</v>
      </c>
      <c r="C183" s="39"/>
    </row>
    <row r="184" spans="1:3" x14ac:dyDescent="0.35">
      <c r="A184" s="4" t="s">
        <v>2</v>
      </c>
      <c r="B184" s="39">
        <v>73.847046653172583</v>
      </c>
      <c r="C184" s="39"/>
    </row>
    <row r="185" spans="1:3" x14ac:dyDescent="0.35">
      <c r="A185" s="4" t="s">
        <v>2</v>
      </c>
      <c r="B185" s="39">
        <v>69.19668655616988</v>
      </c>
      <c r="C185" s="39"/>
    </row>
    <row r="186" spans="1:3" x14ac:dyDescent="0.35">
      <c r="A186" s="4" t="s">
        <v>2</v>
      </c>
      <c r="B186" s="39">
        <v>97.995625967159867</v>
      </c>
      <c r="C186" s="39"/>
    </row>
    <row r="187" spans="1:3" x14ac:dyDescent="0.35">
      <c r="A187" s="4" t="s">
        <v>2</v>
      </c>
      <c r="B187" s="39">
        <v>65.070144248311408</v>
      </c>
      <c r="C187" s="39"/>
    </row>
    <row r="188" spans="1:3" x14ac:dyDescent="0.35">
      <c r="A188" s="4" t="s">
        <v>2</v>
      </c>
      <c r="B188" s="39">
        <v>77.574764165619854</v>
      </c>
      <c r="C188" s="39"/>
    </row>
    <row r="189" spans="1:3" x14ac:dyDescent="0.35">
      <c r="A189" s="4" t="s">
        <v>2</v>
      </c>
      <c r="B189" s="39">
        <v>78.208545548550319</v>
      </c>
      <c r="C189" s="39"/>
    </row>
    <row r="190" spans="1:3" x14ac:dyDescent="0.35">
      <c r="A190" s="4" t="s">
        <v>2</v>
      </c>
      <c r="B190" s="39">
        <v>84.748960691358661</v>
      </c>
      <c r="C190" s="39"/>
    </row>
    <row r="191" spans="1:3" x14ac:dyDescent="0.35">
      <c r="A191" s="4" t="s">
        <v>2</v>
      </c>
      <c r="B191" s="39">
        <v>71.393269738182425</v>
      </c>
      <c r="C191" s="39"/>
    </row>
    <row r="192" spans="1:3" x14ac:dyDescent="0.35">
      <c r="A192" s="4" t="s">
        <v>2</v>
      </c>
      <c r="B192" s="39">
        <v>80.598959104536334</v>
      </c>
      <c r="C192" s="39"/>
    </row>
    <row r="193" spans="1:3" x14ac:dyDescent="0.35">
      <c r="A193" s="4" t="s">
        <v>2</v>
      </c>
      <c r="B193" s="39">
        <v>74.149129634024575</v>
      </c>
      <c r="C193" s="39"/>
    </row>
    <row r="194" spans="1:3" x14ac:dyDescent="0.35">
      <c r="A194" s="4" t="s">
        <v>2</v>
      </c>
      <c r="B194" s="39">
        <v>90</v>
      </c>
      <c r="C194" s="39"/>
    </row>
    <row r="195" spans="1:3" x14ac:dyDescent="0.35">
      <c r="A195" s="4" t="s">
        <v>2</v>
      </c>
      <c r="B195" s="39">
        <v>67.066576068173163</v>
      </c>
      <c r="C195" s="39"/>
    </row>
    <row r="196" spans="1:3" x14ac:dyDescent="0.35">
      <c r="A196" s="4" t="s">
        <v>2</v>
      </c>
      <c r="B196" s="39">
        <v>83.291233952040784</v>
      </c>
      <c r="C196" s="39"/>
    </row>
    <row r="197" spans="1:3" x14ac:dyDescent="0.35">
      <c r="A197" s="4" t="s">
        <v>2</v>
      </c>
      <c r="B197" s="39">
        <v>70</v>
      </c>
      <c r="C197" s="39"/>
    </row>
    <row r="198" spans="1:3" x14ac:dyDescent="0.35">
      <c r="A198" s="4" t="s">
        <v>2</v>
      </c>
      <c r="B198" s="39">
        <v>87.516109690186568</v>
      </c>
      <c r="C198" s="39"/>
    </row>
    <row r="199" spans="1:3" x14ac:dyDescent="0.35">
      <c r="A199" s="4" t="s">
        <v>2</v>
      </c>
      <c r="B199" s="39">
        <v>79.255567217915086</v>
      </c>
      <c r="C199" s="39"/>
    </row>
    <row r="200" spans="1:3" x14ac:dyDescent="0.35">
      <c r="A200" s="4" t="s">
        <v>2</v>
      </c>
      <c r="B200" s="39">
        <v>94.515296697936719</v>
      </c>
      <c r="C200" s="39"/>
    </row>
    <row r="201" spans="1:3" x14ac:dyDescent="0.35">
      <c r="A201" s="4" t="s">
        <v>2</v>
      </c>
      <c r="B201" s="39">
        <v>61.638984536402859</v>
      </c>
      <c r="C201" s="39"/>
    </row>
    <row r="202" spans="1:3" x14ac:dyDescent="0.35">
      <c r="A202" s="4" t="s">
        <v>2</v>
      </c>
      <c r="B202" s="39">
        <v>96.799913282738999</v>
      </c>
      <c r="C202" s="39"/>
    </row>
    <row r="203" spans="1:3" x14ac:dyDescent="0.35">
      <c r="A203" s="4" t="s">
        <v>2</v>
      </c>
      <c r="B203" s="39">
        <v>91.913198250113055</v>
      </c>
      <c r="C203" s="39"/>
    </row>
    <row r="204" spans="1:3" x14ac:dyDescent="0.35">
      <c r="A204" s="4" t="s">
        <v>2</v>
      </c>
      <c r="B204" s="39">
        <v>56.701337800477631</v>
      </c>
      <c r="C204" s="39"/>
    </row>
    <row r="205" spans="1:3" x14ac:dyDescent="0.35">
      <c r="A205" s="4" t="s">
        <v>2</v>
      </c>
      <c r="B205" s="39">
        <v>87.847700089769205</v>
      </c>
      <c r="C205" s="39"/>
    </row>
    <row r="206" spans="1:3" x14ac:dyDescent="0.35">
      <c r="A206" s="4" t="s">
        <v>2</v>
      </c>
      <c r="B206" s="39">
        <v>90</v>
      </c>
      <c r="C206" s="39"/>
    </row>
    <row r="207" spans="1:3" x14ac:dyDescent="0.35">
      <c r="A207" s="4" t="s">
        <v>2</v>
      </c>
      <c r="B207" s="39">
        <v>96.84084054431878</v>
      </c>
      <c r="C207" s="39"/>
    </row>
    <row r="208" spans="1:3" x14ac:dyDescent="0.35">
      <c r="A208" s="4" t="s">
        <v>2</v>
      </c>
      <c r="B208" s="39">
        <v>77.918462213419843</v>
      </c>
      <c r="C208" s="39"/>
    </row>
    <row r="209" spans="1:3" x14ac:dyDescent="0.35">
      <c r="A209" s="4" t="s">
        <v>2</v>
      </c>
      <c r="B209" s="39">
        <v>83.491504685371183</v>
      </c>
      <c r="C209" s="39"/>
    </row>
    <row r="210" spans="1:3" x14ac:dyDescent="0.35">
      <c r="A210" s="4" t="s">
        <v>2</v>
      </c>
      <c r="B210" s="39">
        <v>90.404085060145007</v>
      </c>
      <c r="C210" s="39"/>
    </row>
    <row r="211" spans="1:3" x14ac:dyDescent="0.35">
      <c r="A211" s="4" t="s">
        <v>2</v>
      </c>
      <c r="B211" s="39">
        <v>70</v>
      </c>
      <c r="C211" s="39"/>
    </row>
    <row r="212" spans="1:3" x14ac:dyDescent="0.35">
      <c r="A212" s="4" t="s">
        <v>2</v>
      </c>
      <c r="B212" s="39">
        <v>90.38274604070466</v>
      </c>
      <c r="C212" s="39"/>
    </row>
    <row r="213" spans="1:3" x14ac:dyDescent="0.35">
      <c r="A213" s="4" t="s">
        <v>2</v>
      </c>
      <c r="B213" s="39">
        <v>88.45486738398904</v>
      </c>
      <c r="C213" s="39"/>
    </row>
    <row r="214" spans="1:3" x14ac:dyDescent="0.35">
      <c r="A214" s="4" t="s">
        <v>2</v>
      </c>
      <c r="B214" s="39">
        <v>97.756019587977789</v>
      </c>
      <c r="C214" s="39"/>
    </row>
    <row r="215" spans="1:3" x14ac:dyDescent="0.35">
      <c r="A215" s="4" t="s">
        <v>2</v>
      </c>
      <c r="B215" s="39">
        <v>61.247947289375588</v>
      </c>
      <c r="C215" s="39"/>
    </row>
    <row r="216" spans="1:3" x14ac:dyDescent="0.35">
      <c r="A216" s="4" t="s">
        <v>2</v>
      </c>
      <c r="B216" s="39">
        <v>95.721025192760862</v>
      </c>
      <c r="C216" s="39"/>
    </row>
    <row r="217" spans="1:3" x14ac:dyDescent="0.35">
      <c r="A217" s="4" t="s">
        <v>2</v>
      </c>
      <c r="B217" s="39">
        <v>69.499838193296455</v>
      </c>
      <c r="C217" s="39"/>
    </row>
    <row r="218" spans="1:3" x14ac:dyDescent="0.35">
      <c r="A218" s="4" t="s">
        <v>2</v>
      </c>
      <c r="B218" s="39">
        <v>79.243095771817025</v>
      </c>
      <c r="C218" s="39"/>
    </row>
    <row r="219" spans="1:3" x14ac:dyDescent="0.35">
      <c r="A219" s="4" t="s">
        <v>2</v>
      </c>
      <c r="B219" s="39">
        <v>90.347230272600427</v>
      </c>
      <c r="C219" s="39"/>
    </row>
    <row r="220" spans="1:3" x14ac:dyDescent="0.35">
      <c r="A220" s="4" t="s">
        <v>2</v>
      </c>
      <c r="B220" s="39">
        <v>81.823804041123367</v>
      </c>
      <c r="C220" s="39"/>
    </row>
    <row r="221" spans="1:3" x14ac:dyDescent="0.35">
      <c r="A221" s="4" t="s">
        <v>2</v>
      </c>
      <c r="B221" s="39">
        <v>69.330581229296513</v>
      </c>
      <c r="C221" s="39"/>
    </row>
    <row r="222" spans="1:3" x14ac:dyDescent="0.35">
      <c r="A222" s="4" t="s">
        <v>2</v>
      </c>
      <c r="B222" s="39">
        <v>87.126072887331247</v>
      </c>
      <c r="C222" s="39"/>
    </row>
    <row r="223" spans="1:3" x14ac:dyDescent="0.35">
      <c r="A223" s="4" t="s">
        <v>2</v>
      </c>
      <c r="B223" s="39">
        <v>70.420428730431013</v>
      </c>
      <c r="C223" s="39"/>
    </row>
    <row r="224" spans="1:3" x14ac:dyDescent="0.35">
      <c r="A224" s="4" t="s">
        <v>2</v>
      </c>
      <c r="B224" s="39">
        <v>68.168542586208787</v>
      </c>
      <c r="C224" s="39"/>
    </row>
    <row r="225" spans="1:3" x14ac:dyDescent="0.35">
      <c r="A225" s="4" t="s">
        <v>2</v>
      </c>
      <c r="B225" s="39">
        <v>60.803545440721791</v>
      </c>
      <c r="C225" s="39"/>
    </row>
    <row r="226" spans="1:3" x14ac:dyDescent="0.35">
      <c r="A226" s="4" t="s">
        <v>2</v>
      </c>
      <c r="B226" s="39">
        <v>96.90536919340957</v>
      </c>
      <c r="C226" s="39"/>
    </row>
    <row r="227" spans="1:3" x14ac:dyDescent="0.35">
      <c r="A227" s="4" t="s">
        <v>2</v>
      </c>
      <c r="B227" s="39">
        <v>80.406703293265309</v>
      </c>
      <c r="C227" s="39"/>
    </row>
    <row r="228" spans="1:3" x14ac:dyDescent="0.35">
      <c r="A228" s="4" t="s">
        <v>2</v>
      </c>
      <c r="B228" s="39">
        <v>98.008995539275929</v>
      </c>
      <c r="C228" s="39"/>
    </row>
    <row r="229" spans="1:3" x14ac:dyDescent="0.35">
      <c r="A229" s="4" t="s">
        <v>2</v>
      </c>
      <c r="B229" s="39">
        <v>66.099328452837653</v>
      </c>
      <c r="C229" s="39"/>
    </row>
    <row r="230" spans="1:3" x14ac:dyDescent="0.35">
      <c r="A230" s="4" t="s">
        <v>2</v>
      </c>
      <c r="B230" s="39">
        <v>69.353744922482292</v>
      </c>
      <c r="C230" s="39"/>
    </row>
    <row r="231" spans="1:3" x14ac:dyDescent="0.35">
      <c r="A231" s="4" t="s">
        <v>2</v>
      </c>
      <c r="B231" s="39">
        <v>90</v>
      </c>
      <c r="C231" s="39"/>
    </row>
    <row r="232" spans="1:3" x14ac:dyDescent="0.35">
      <c r="A232" s="4" t="s">
        <v>2</v>
      </c>
      <c r="B232" s="39">
        <v>82.962337930512149</v>
      </c>
      <c r="C232" s="39"/>
    </row>
    <row r="233" spans="1:3" x14ac:dyDescent="0.35">
      <c r="A233" s="4" t="s">
        <v>2</v>
      </c>
      <c r="B233" s="39">
        <v>76.758322140522068</v>
      </c>
      <c r="C233" s="39"/>
    </row>
    <row r="234" spans="1:3" x14ac:dyDescent="0.35">
      <c r="A234" s="4" t="s">
        <v>2</v>
      </c>
      <c r="B234" s="39">
        <v>48.640577208134346</v>
      </c>
      <c r="C234" s="39"/>
    </row>
    <row r="235" spans="1:3" x14ac:dyDescent="0.35">
      <c r="A235" s="4" t="s">
        <v>2</v>
      </c>
      <c r="B235" s="39">
        <v>85.156135785000515</v>
      </c>
      <c r="C235" s="39"/>
    </row>
    <row r="236" spans="1:3" x14ac:dyDescent="0.35">
      <c r="A236" s="4" t="s">
        <v>2</v>
      </c>
      <c r="B236" s="39">
        <v>70</v>
      </c>
      <c r="C236" s="39"/>
    </row>
    <row r="237" spans="1:3" x14ac:dyDescent="0.35">
      <c r="A237" s="4" t="s">
        <v>2</v>
      </c>
      <c r="B237" s="39">
        <v>72.99177488865098</v>
      </c>
      <c r="C237" s="39"/>
    </row>
    <row r="238" spans="1:3" x14ac:dyDescent="0.35">
      <c r="A238" s="4" t="s">
        <v>2</v>
      </c>
      <c r="B238" s="39">
        <v>90.278404261043761</v>
      </c>
      <c r="C238" s="39"/>
    </row>
    <row r="239" spans="1:3" x14ac:dyDescent="0.35">
      <c r="A239" s="4" t="s">
        <v>2</v>
      </c>
      <c r="B239" s="39">
        <v>81.785656422725879</v>
      </c>
      <c r="C239" s="39"/>
    </row>
    <row r="240" spans="1:3" x14ac:dyDescent="0.35">
      <c r="A240" s="4" t="s">
        <v>2</v>
      </c>
      <c r="B240" s="39">
        <v>90</v>
      </c>
      <c r="C240" s="39"/>
    </row>
    <row r="241" spans="1:3" x14ac:dyDescent="0.35">
      <c r="A241" s="4" t="s">
        <v>2</v>
      </c>
      <c r="B241" s="39">
        <v>63.577436069026589</v>
      </c>
      <c r="C241" s="39"/>
    </row>
    <row r="242" spans="1:3" x14ac:dyDescent="0.35">
      <c r="A242" s="4" t="s">
        <v>2</v>
      </c>
      <c r="B242" s="39">
        <v>62.767394612892531</v>
      </c>
      <c r="C242" s="39"/>
    </row>
    <row r="243" spans="1:3" x14ac:dyDescent="0.35">
      <c r="A243" s="4" t="s">
        <v>2</v>
      </c>
      <c r="B243" s="39">
        <v>81.716989572742023</v>
      </c>
      <c r="C243" s="39"/>
    </row>
    <row r="244" spans="1:3" x14ac:dyDescent="0.35">
      <c r="A244" s="4" t="s">
        <v>2</v>
      </c>
      <c r="B244" s="39">
        <v>83.797606495936634</v>
      </c>
      <c r="C244" s="39"/>
    </row>
    <row r="245" spans="1:3" x14ac:dyDescent="0.35">
      <c r="A245" s="4" t="s">
        <v>2</v>
      </c>
      <c r="B245" s="39">
        <v>74.391055224696174</v>
      </c>
      <c r="C245" s="39"/>
    </row>
    <row r="246" spans="1:3" x14ac:dyDescent="0.35">
      <c r="A246" s="4" t="s">
        <v>2</v>
      </c>
      <c r="B246" s="39">
        <v>80.146110323839821</v>
      </c>
      <c r="C246" s="39"/>
    </row>
    <row r="247" spans="1:3" x14ac:dyDescent="0.35">
      <c r="A247" s="4" t="s">
        <v>2</v>
      </c>
      <c r="B247" s="39">
        <v>86.657523954345379</v>
      </c>
      <c r="C247" s="39"/>
    </row>
    <row r="248" spans="1:3" x14ac:dyDescent="0.35">
      <c r="A248" s="4" t="s">
        <v>2</v>
      </c>
      <c r="B248" s="39">
        <v>85.920014700677712</v>
      </c>
      <c r="C248" s="39"/>
    </row>
    <row r="249" spans="1:3" x14ac:dyDescent="0.35">
      <c r="A249" s="4" t="s">
        <v>2</v>
      </c>
      <c r="B249" s="39">
        <v>84.891558091912884</v>
      </c>
      <c r="C249" s="39"/>
    </row>
    <row r="250" spans="1:3" x14ac:dyDescent="0.35">
      <c r="A250" s="4" t="s">
        <v>2</v>
      </c>
      <c r="B250" s="39">
        <v>75.85180034955556</v>
      </c>
      <c r="C250" s="39"/>
    </row>
    <row r="251" spans="1:3" x14ac:dyDescent="0.35">
      <c r="A251" s="4" t="s">
        <v>2</v>
      </c>
      <c r="B251" s="39">
        <v>66.562488629715517</v>
      </c>
      <c r="C251" s="39"/>
    </row>
    <row r="252" spans="1:3" x14ac:dyDescent="0.35">
      <c r="A252" s="4" t="s">
        <v>2</v>
      </c>
      <c r="B252" s="39">
        <v>77.554277797462419</v>
      </c>
      <c r="C252" s="39"/>
    </row>
    <row r="253" spans="1:3" x14ac:dyDescent="0.35">
      <c r="A253" s="4" t="s">
        <v>2</v>
      </c>
      <c r="B253" s="39">
        <v>81.447415343136527</v>
      </c>
      <c r="C253" s="39"/>
    </row>
    <row r="254" spans="1:3" x14ac:dyDescent="0.35">
      <c r="A254" s="4" t="s">
        <v>2</v>
      </c>
      <c r="B254" s="39">
        <v>65.829106208257144</v>
      </c>
      <c r="C254" s="39"/>
    </row>
    <row r="255" spans="1:3" x14ac:dyDescent="0.35">
      <c r="A255" s="4" t="s">
        <v>2</v>
      </c>
      <c r="B255" s="39">
        <v>62.820440891373437</v>
      </c>
      <c r="C255" s="39"/>
    </row>
    <row r="256" spans="1:3" x14ac:dyDescent="0.35">
      <c r="A256" s="4" t="s">
        <v>2</v>
      </c>
      <c r="B256" s="39">
        <v>75.306939126749057</v>
      </c>
      <c r="C256" s="39"/>
    </row>
    <row r="257" spans="1:3" x14ac:dyDescent="0.35">
      <c r="A257" s="4" t="s">
        <v>2</v>
      </c>
      <c r="B257" s="39">
        <v>76.124984136258718</v>
      </c>
      <c r="C257" s="39"/>
    </row>
    <row r="258" spans="1:3" x14ac:dyDescent="0.35">
      <c r="A258" s="4" t="s">
        <v>2</v>
      </c>
      <c r="B258" s="39">
        <v>94.024817573954351</v>
      </c>
      <c r="C258" s="39"/>
    </row>
    <row r="259" spans="1:3" x14ac:dyDescent="0.35">
      <c r="A259" s="4" t="s">
        <v>2</v>
      </c>
      <c r="B259" s="39">
        <v>83.756150590561447</v>
      </c>
      <c r="C259" s="39"/>
    </row>
    <row r="260" spans="1:3" x14ac:dyDescent="0.35">
      <c r="A260" s="4" t="s">
        <v>2</v>
      </c>
      <c r="B260" s="39">
        <v>81.598584731254959</v>
      </c>
      <c r="C260" s="39"/>
    </row>
    <row r="261" spans="1:3" x14ac:dyDescent="0.35">
      <c r="A261" s="4" t="s">
        <v>2</v>
      </c>
      <c r="B261" s="39">
        <v>68.571312314888928</v>
      </c>
      <c r="C261" s="39"/>
    </row>
    <row r="262" spans="1:3" x14ac:dyDescent="0.35">
      <c r="A262" s="4" t="s">
        <v>2</v>
      </c>
      <c r="B262" s="39">
        <v>82.292313183716033</v>
      </c>
      <c r="C262" s="39"/>
    </row>
    <row r="263" spans="1:3" x14ac:dyDescent="0.35">
      <c r="A263" s="4" t="s">
        <v>2</v>
      </c>
      <c r="B263" s="39">
        <v>78.674616108473856</v>
      </c>
      <c r="C263" s="39"/>
    </row>
    <row r="264" spans="1:3" x14ac:dyDescent="0.35">
      <c r="A264" s="4" t="s">
        <v>2</v>
      </c>
      <c r="B264" s="39">
        <v>92.866985343862325</v>
      </c>
      <c r="C264" s="39"/>
    </row>
    <row r="265" spans="1:3" x14ac:dyDescent="0.35">
      <c r="A265" s="4" t="s">
        <v>2</v>
      </c>
      <c r="B265" s="39">
        <v>78.340229012683267</v>
      </c>
      <c r="C265" s="39"/>
    </row>
    <row r="266" spans="1:3" x14ac:dyDescent="0.35">
      <c r="A266" s="4" t="s">
        <v>2</v>
      </c>
      <c r="B266" s="39">
        <v>78.860312189208344</v>
      </c>
      <c r="C266" s="39"/>
    </row>
    <row r="267" spans="1:3" x14ac:dyDescent="0.35">
      <c r="A267" s="4" t="s">
        <v>2</v>
      </c>
      <c r="B267" s="39">
        <v>84.248875029588817</v>
      </c>
      <c r="C267" s="39"/>
    </row>
    <row r="268" spans="1:3" x14ac:dyDescent="0.35">
      <c r="A268" s="4" t="s">
        <v>2</v>
      </c>
      <c r="B268" s="39">
        <v>92.339251043158583</v>
      </c>
      <c r="C268" s="39"/>
    </row>
    <row r="269" spans="1:3" x14ac:dyDescent="0.35">
      <c r="A269" s="4" t="s">
        <v>2</v>
      </c>
      <c r="B269" s="39">
        <v>69.208572515053675</v>
      </c>
      <c r="C269" s="39"/>
    </row>
    <row r="270" spans="1:3" x14ac:dyDescent="0.35">
      <c r="A270" s="4" t="s">
        <v>2</v>
      </c>
      <c r="B270" s="39">
        <v>85.654510459862649</v>
      </c>
      <c r="C270" s="39"/>
    </row>
    <row r="271" spans="1:3" x14ac:dyDescent="0.35">
      <c r="A271" s="4" t="s">
        <v>2</v>
      </c>
      <c r="B271" s="39">
        <v>72.016910255188122</v>
      </c>
      <c r="C271" s="39"/>
    </row>
    <row r="272" spans="1:3" x14ac:dyDescent="0.35">
      <c r="A272" s="4" t="s">
        <v>2</v>
      </c>
      <c r="B272" s="39">
        <v>78.595080796803813</v>
      </c>
      <c r="C272" s="39"/>
    </row>
    <row r="273" spans="1:3" x14ac:dyDescent="0.35">
      <c r="A273" s="4" t="s">
        <v>2</v>
      </c>
      <c r="B273" s="39">
        <v>76.726864992524497</v>
      </c>
      <c r="C273" s="39"/>
    </row>
    <row r="274" spans="1:3" x14ac:dyDescent="0.35">
      <c r="A274" s="4" t="s">
        <v>2</v>
      </c>
      <c r="B274" s="39">
        <v>91.906797681149328</v>
      </c>
      <c r="C274" s="39"/>
    </row>
    <row r="275" spans="1:3" x14ac:dyDescent="0.35">
      <c r="A275" s="4" t="s">
        <v>2</v>
      </c>
      <c r="B275" s="39">
        <v>80.803044031272293</v>
      </c>
      <c r="C275" s="39"/>
    </row>
    <row r="276" spans="1:3" x14ac:dyDescent="0.35">
      <c r="A276" s="4" t="s">
        <v>2</v>
      </c>
      <c r="B276" s="39">
        <v>58.919822751777247</v>
      </c>
      <c r="C276" s="39"/>
    </row>
    <row r="277" spans="1:3" x14ac:dyDescent="0.35">
      <c r="A277" s="4" t="s">
        <v>2</v>
      </c>
      <c r="B277" s="39">
        <v>77.81593942316249</v>
      </c>
      <c r="C277" s="39"/>
    </row>
    <row r="278" spans="1:3" x14ac:dyDescent="0.35">
      <c r="A278" s="4" t="s">
        <v>2</v>
      </c>
      <c r="B278" s="39">
        <v>75.064172253478318</v>
      </c>
      <c r="C278" s="39"/>
    </row>
    <row r="279" spans="1:3" x14ac:dyDescent="0.35">
      <c r="A279" s="4" t="s">
        <v>2</v>
      </c>
      <c r="B279" s="39">
        <v>63.225382038654061</v>
      </c>
      <c r="C279" s="39"/>
    </row>
    <row r="280" spans="1:3" x14ac:dyDescent="0.35">
      <c r="A280" s="4" t="s">
        <v>2</v>
      </c>
      <c r="B280" s="39">
        <v>73.449165458514472</v>
      </c>
      <c r="C280" s="39"/>
    </row>
    <row r="281" spans="1:3" x14ac:dyDescent="0.35">
      <c r="A281" s="4" t="s">
        <v>2</v>
      </c>
      <c r="B281" s="39">
        <v>96.012359083106276</v>
      </c>
      <c r="C281" s="39"/>
    </row>
    <row r="282" spans="1:3" x14ac:dyDescent="0.35">
      <c r="A282" s="4" t="s">
        <v>2</v>
      </c>
      <c r="B282" s="39">
        <v>69.395701049943455</v>
      </c>
      <c r="C282" s="39"/>
    </row>
    <row r="283" spans="1:3" x14ac:dyDescent="0.35">
      <c r="A283" s="4" t="s">
        <v>2</v>
      </c>
      <c r="B283" s="39">
        <v>77.453255673462991</v>
      </c>
      <c r="C283" s="39"/>
    </row>
    <row r="284" spans="1:3" x14ac:dyDescent="0.35">
      <c r="A284" s="4" t="s">
        <v>2</v>
      </c>
      <c r="B284" s="39">
        <v>46.848918120376766</v>
      </c>
      <c r="C284" s="39"/>
    </row>
    <row r="285" spans="1:3" x14ac:dyDescent="0.35">
      <c r="A285" s="4" t="s">
        <v>2</v>
      </c>
      <c r="B285" s="39">
        <v>91.453050774434814</v>
      </c>
      <c r="C285" s="39"/>
    </row>
    <row r="286" spans="1:3" x14ac:dyDescent="0.35">
      <c r="A286" s="4" t="s">
        <v>2</v>
      </c>
      <c r="B286" s="39">
        <v>77.612940205726773</v>
      </c>
      <c r="C286" s="39"/>
    </row>
    <row r="287" spans="1:3" x14ac:dyDescent="0.35">
      <c r="A287" s="4" t="s">
        <v>2</v>
      </c>
      <c r="B287" s="39">
        <v>90.029884833784308</v>
      </c>
      <c r="C287" s="39"/>
    </row>
    <row r="288" spans="1:3" x14ac:dyDescent="0.35">
      <c r="A288" s="4" t="s">
        <v>2</v>
      </c>
      <c r="B288" s="39">
        <v>87.603671292599756</v>
      </c>
      <c r="C288" s="39"/>
    </row>
    <row r="289" spans="1:3" x14ac:dyDescent="0.35">
      <c r="A289" s="4" t="s">
        <v>2</v>
      </c>
      <c r="B289" s="39">
        <v>75.839880284620449</v>
      </c>
      <c r="C289" s="39"/>
    </row>
    <row r="290" spans="1:3" x14ac:dyDescent="0.35">
      <c r="A290" s="4" t="s">
        <v>2</v>
      </c>
      <c r="B290" s="39">
        <v>91.873783023474971</v>
      </c>
      <c r="C290" s="39"/>
    </row>
    <row r="291" spans="1:3" x14ac:dyDescent="0.35">
      <c r="A291" s="4" t="s">
        <v>2</v>
      </c>
      <c r="B291" s="39">
        <v>22.384602036327124</v>
      </c>
      <c r="C291" s="39"/>
    </row>
    <row r="292" spans="1:3" x14ac:dyDescent="0.35">
      <c r="A292" s="4" t="s">
        <v>2</v>
      </c>
      <c r="B292" s="39">
        <v>69.805564837297425</v>
      </c>
      <c r="C292" s="39"/>
    </row>
    <row r="293" spans="1:3" x14ac:dyDescent="0.35">
      <c r="A293" s="4" t="s">
        <v>2</v>
      </c>
      <c r="B293" s="39">
        <v>68.917852533631958</v>
      </c>
      <c r="C293" s="39"/>
    </row>
    <row r="294" spans="1:3" x14ac:dyDescent="0.35">
      <c r="A294" s="4" t="s">
        <v>2</v>
      </c>
      <c r="B294" s="39">
        <v>74.636431210892624</v>
      </c>
      <c r="C294" s="39"/>
    </row>
    <row r="295" spans="1:3" x14ac:dyDescent="0.35">
      <c r="A295" s="4" t="s">
        <v>2</v>
      </c>
      <c r="B295" s="39">
        <v>72.028324413695373</v>
      </c>
      <c r="C295" s="39"/>
    </row>
    <row r="296" spans="1:3" x14ac:dyDescent="0.35">
      <c r="A296" s="4" t="s">
        <v>2</v>
      </c>
      <c r="B296" s="39">
        <v>68.321837918192614</v>
      </c>
      <c r="C296" s="39"/>
    </row>
    <row r="297" spans="1:3" x14ac:dyDescent="0.35">
      <c r="A297" s="4" t="s">
        <v>2</v>
      </c>
      <c r="B297" s="39">
        <v>74.086374499602243</v>
      </c>
      <c r="C297" s="39"/>
    </row>
    <row r="298" spans="1:3" x14ac:dyDescent="0.35">
      <c r="A298" s="4" t="s">
        <v>2</v>
      </c>
      <c r="B298" s="39">
        <v>90.111170922755264</v>
      </c>
      <c r="C298" s="39"/>
    </row>
    <row r="299" spans="1:3" x14ac:dyDescent="0.35">
      <c r="A299" s="4" t="s">
        <v>2</v>
      </c>
      <c r="B299" s="39">
        <v>63.786187840451021</v>
      </c>
      <c r="C299" s="39"/>
    </row>
    <row r="300" spans="1:3" x14ac:dyDescent="0.35">
      <c r="A300" s="4" t="s">
        <v>2</v>
      </c>
      <c r="B300" s="39">
        <v>70</v>
      </c>
      <c r="C300" s="39"/>
    </row>
    <row r="301" spans="1:3" x14ac:dyDescent="0.35">
      <c r="A301" s="4" t="s">
        <v>2</v>
      </c>
      <c r="B301" s="39">
        <v>80.583759174332954</v>
      </c>
      <c r="C301" s="39"/>
    </row>
    <row r="302" spans="1:3" x14ac:dyDescent="0.35">
      <c r="A302" s="4" t="s">
        <v>29</v>
      </c>
      <c r="B302" s="39">
        <v>82.010856405831873</v>
      </c>
      <c r="C302" s="39"/>
    </row>
    <row r="303" spans="1:3" x14ac:dyDescent="0.35">
      <c r="A303" s="4" t="s">
        <v>29</v>
      </c>
      <c r="B303" s="39">
        <v>82.819506335072219</v>
      </c>
      <c r="C303" s="39"/>
    </row>
    <row r="304" spans="1:3" x14ac:dyDescent="0.35">
      <c r="A304" s="4" t="s">
        <v>29</v>
      </c>
      <c r="B304" s="39">
        <v>87.920039024611469</v>
      </c>
      <c r="C304" s="39"/>
    </row>
    <row r="305" spans="1:3" x14ac:dyDescent="0.35">
      <c r="A305" s="4" t="s">
        <v>29</v>
      </c>
      <c r="B305" s="39">
        <v>76.112615008314606</v>
      </c>
      <c r="C305" s="39"/>
    </row>
    <row r="306" spans="1:3" x14ac:dyDescent="0.35">
      <c r="A306" s="4" t="s">
        <v>29</v>
      </c>
      <c r="B306" s="39">
        <v>70.052356224623509</v>
      </c>
      <c r="C306" s="39"/>
    </row>
    <row r="307" spans="1:3" x14ac:dyDescent="0.35">
      <c r="A307" s="4" t="s">
        <v>29</v>
      </c>
      <c r="B307" s="39">
        <v>78.517587300739251</v>
      </c>
      <c r="C307" s="39"/>
    </row>
    <row r="308" spans="1:3" x14ac:dyDescent="0.35">
      <c r="A308" s="4" t="s">
        <v>29</v>
      </c>
      <c r="B308" s="39">
        <v>87.405251380987465</v>
      </c>
      <c r="C308" s="39"/>
    </row>
    <row r="309" spans="1:3" x14ac:dyDescent="0.35">
      <c r="A309" s="4" t="s">
        <v>29</v>
      </c>
      <c r="B309" s="39">
        <v>88.309211807500105</v>
      </c>
      <c r="C309" s="39"/>
    </row>
    <row r="310" spans="1:3" x14ac:dyDescent="0.35">
      <c r="A310" s="4" t="s">
        <v>29</v>
      </c>
      <c r="B310" s="39">
        <v>83.974980700149899</v>
      </c>
      <c r="C310" s="39"/>
    </row>
    <row r="311" spans="1:3" x14ac:dyDescent="0.35">
      <c r="A311" s="4" t="s">
        <v>29</v>
      </c>
      <c r="B311" s="39">
        <v>78.751820839970605</v>
      </c>
      <c r="C311" s="39"/>
    </row>
    <row r="312" spans="1:3" x14ac:dyDescent="0.35">
      <c r="A312" s="4" t="s">
        <v>29</v>
      </c>
      <c r="B312" s="39">
        <v>86.95659764460288</v>
      </c>
      <c r="C312" s="39"/>
    </row>
    <row r="313" spans="1:3" x14ac:dyDescent="0.35">
      <c r="A313" s="4" t="s">
        <v>29</v>
      </c>
      <c r="B313" s="39">
        <v>73.453238857910037</v>
      </c>
      <c r="C313" s="39"/>
    </row>
    <row r="314" spans="1:3" x14ac:dyDescent="0.35">
      <c r="A314" s="4" t="s">
        <v>29</v>
      </c>
      <c r="B314" s="39">
        <v>77.128668383084005</v>
      </c>
      <c r="C314" s="39"/>
    </row>
    <row r="315" spans="1:3" x14ac:dyDescent="0.35">
      <c r="A315" s="4" t="s">
        <v>29</v>
      </c>
      <c r="B315" s="39">
        <v>89.776294973562472</v>
      </c>
      <c r="C315" s="39"/>
    </row>
    <row r="316" spans="1:3" x14ac:dyDescent="0.35">
      <c r="A316" s="4" t="s">
        <v>29</v>
      </c>
      <c r="B316" s="39">
        <v>69.386196830309927</v>
      </c>
      <c r="C316" s="39"/>
    </row>
    <row r="317" spans="1:3" x14ac:dyDescent="0.35">
      <c r="A317" s="4" t="s">
        <v>29</v>
      </c>
      <c r="B317" s="39">
        <v>76.614296833286062</v>
      </c>
      <c r="C317" s="39"/>
    </row>
    <row r="318" spans="1:3" x14ac:dyDescent="0.35">
      <c r="A318" s="4" t="s">
        <v>29</v>
      </c>
      <c r="B318" s="39">
        <v>80.192485458683223</v>
      </c>
      <c r="C318" s="39"/>
    </row>
    <row r="319" spans="1:3" x14ac:dyDescent="0.35">
      <c r="A319" s="4" t="s">
        <v>29</v>
      </c>
      <c r="B319" s="39">
        <v>66.076727509498596</v>
      </c>
      <c r="C319" s="39"/>
    </row>
    <row r="320" spans="1:3" x14ac:dyDescent="0.35">
      <c r="A320" s="4" t="s">
        <v>29</v>
      </c>
      <c r="B320" s="39">
        <v>84.973878731107106</v>
      </c>
      <c r="C320" s="39"/>
    </row>
    <row r="321" spans="1:3" x14ac:dyDescent="0.35">
      <c r="A321" s="4" t="s">
        <v>29</v>
      </c>
      <c r="B321" s="39">
        <v>87.493304110539611</v>
      </c>
      <c r="C321" s="39"/>
    </row>
    <row r="322" spans="1:3" x14ac:dyDescent="0.35">
      <c r="A322" s="4" t="s">
        <v>29</v>
      </c>
      <c r="B322" s="39">
        <v>79.023602867964655</v>
      </c>
      <c r="C322" s="39"/>
    </row>
    <row r="323" spans="1:3" x14ac:dyDescent="0.35">
      <c r="A323" s="4" t="s">
        <v>29</v>
      </c>
      <c r="B323" s="39">
        <v>91.424781405366957</v>
      </c>
      <c r="C323" s="39"/>
    </row>
    <row r="324" spans="1:3" x14ac:dyDescent="0.35">
      <c r="A324" s="4" t="s">
        <v>29</v>
      </c>
      <c r="B324" s="39">
        <v>66.935881679528393</v>
      </c>
      <c r="C324" s="39"/>
    </row>
    <row r="325" spans="1:3" x14ac:dyDescent="0.35">
      <c r="A325" s="4" t="s">
        <v>29</v>
      </c>
      <c r="B325" s="39">
        <v>76.030805959890131</v>
      </c>
      <c r="C325" s="39"/>
    </row>
    <row r="326" spans="1:3" x14ac:dyDescent="0.35">
      <c r="A326" s="4" t="s">
        <v>29</v>
      </c>
      <c r="B326" s="39">
        <v>80.164664015755989</v>
      </c>
      <c r="C326" s="39"/>
    </row>
    <row r="327" spans="1:3" x14ac:dyDescent="0.35">
      <c r="A327" s="4" t="s">
        <v>29</v>
      </c>
      <c r="B327" s="39">
        <v>77.030863596592098</v>
      </c>
      <c r="C327" s="39"/>
    </row>
    <row r="328" spans="1:3" x14ac:dyDescent="0.35">
      <c r="A328" s="4" t="s">
        <v>29</v>
      </c>
      <c r="B328" s="39">
        <v>71.801123542245477</v>
      </c>
      <c r="C328" s="39"/>
    </row>
    <row r="329" spans="1:3" x14ac:dyDescent="0.35">
      <c r="A329" s="4" t="s">
        <v>29</v>
      </c>
      <c r="B329" s="39">
        <v>87.645621735719033</v>
      </c>
      <c r="C329" s="39"/>
    </row>
    <row r="330" spans="1:3" x14ac:dyDescent="0.35">
      <c r="A330" s="4" t="s">
        <v>29</v>
      </c>
      <c r="B330" s="39">
        <v>99.797516870312393</v>
      </c>
      <c r="C330" s="39"/>
    </row>
    <row r="331" spans="1:3" x14ac:dyDescent="0.35">
      <c r="A331" s="4" t="s">
        <v>29</v>
      </c>
      <c r="B331" s="39">
        <v>84.839546363655245</v>
      </c>
      <c r="C331" s="39"/>
    </row>
    <row r="332" spans="1:3" x14ac:dyDescent="0.35">
      <c r="A332" s="4" t="s">
        <v>29</v>
      </c>
      <c r="B332" s="39">
        <v>76.718424881692044</v>
      </c>
      <c r="C332" s="39"/>
    </row>
    <row r="333" spans="1:3" x14ac:dyDescent="0.35">
      <c r="A333" s="4" t="s">
        <v>29</v>
      </c>
      <c r="B333" s="39">
        <v>74.238232829957269</v>
      </c>
      <c r="C333" s="39"/>
    </row>
    <row r="334" spans="1:3" x14ac:dyDescent="0.35">
      <c r="A334" s="4" t="s">
        <v>29</v>
      </c>
      <c r="B334" s="39">
        <v>53.892045090906322</v>
      </c>
      <c r="C334" s="39"/>
    </row>
    <row r="335" spans="1:3" x14ac:dyDescent="0.35">
      <c r="A335" s="4" t="s">
        <v>29</v>
      </c>
      <c r="B335" s="39">
        <v>62.102144713280722</v>
      </c>
      <c r="C335" s="39"/>
    </row>
    <row r="336" spans="1:3" x14ac:dyDescent="0.35">
      <c r="A336" s="4" t="s">
        <v>29</v>
      </c>
      <c r="B336" s="39">
        <v>97.499644400231773</v>
      </c>
      <c r="C336" s="39"/>
    </row>
    <row r="337" spans="1:3" x14ac:dyDescent="0.35">
      <c r="A337" s="4" t="s">
        <v>29</v>
      </c>
      <c r="B337" s="39">
        <v>79.044557625893503</v>
      </c>
      <c r="C337" s="39"/>
    </row>
    <row r="338" spans="1:3" x14ac:dyDescent="0.35">
      <c r="A338" s="4" t="s">
        <v>29</v>
      </c>
      <c r="B338" s="39">
        <v>82.532779035391286</v>
      </c>
      <c r="C338" s="39"/>
    </row>
    <row r="339" spans="1:3" x14ac:dyDescent="0.35">
      <c r="A339" s="4" t="s">
        <v>29</v>
      </c>
      <c r="B339" s="39">
        <v>84.590492608258501</v>
      </c>
      <c r="C339" s="39"/>
    </row>
    <row r="340" spans="1:3" x14ac:dyDescent="0.35">
      <c r="A340" s="4" t="s">
        <v>29</v>
      </c>
      <c r="B340" s="39">
        <v>74.168183548026718</v>
      </c>
      <c r="C340" s="39"/>
    </row>
    <row r="341" spans="1:3" x14ac:dyDescent="0.35">
      <c r="A341" s="4" t="s">
        <v>29</v>
      </c>
      <c r="B341" s="39">
        <v>96.306717043335084</v>
      </c>
      <c r="C341" s="39"/>
    </row>
    <row r="342" spans="1:3" x14ac:dyDescent="0.35">
      <c r="A342" s="4" t="s">
        <v>29</v>
      </c>
      <c r="B342" s="39">
        <v>92.011441867798567</v>
      </c>
      <c r="C342" s="39"/>
    </row>
    <row r="343" spans="1:3" x14ac:dyDescent="0.35">
      <c r="A343" s="4" t="s">
        <v>29</v>
      </c>
      <c r="B343" s="39">
        <v>73.102173903025687</v>
      </c>
      <c r="C343" s="39"/>
    </row>
    <row r="344" spans="1:3" x14ac:dyDescent="0.35">
      <c r="A344" s="4" t="s">
        <v>29</v>
      </c>
      <c r="B344" s="39">
        <v>82.202864379796665</v>
      </c>
      <c r="C344" s="39"/>
    </row>
    <row r="345" spans="1:3" x14ac:dyDescent="0.35">
      <c r="A345" s="4" t="s">
        <v>29</v>
      </c>
      <c r="B345" s="39">
        <v>95.000159692135639</v>
      </c>
      <c r="C345" s="39"/>
    </row>
    <row r="346" spans="1:3" x14ac:dyDescent="0.35">
      <c r="A346" s="4" t="s">
        <v>29</v>
      </c>
      <c r="B346" s="39">
        <v>76.83427631680388</v>
      </c>
      <c r="C346" s="39"/>
    </row>
    <row r="347" spans="1:3" x14ac:dyDescent="0.35">
      <c r="A347" s="4" t="s">
        <v>29</v>
      </c>
      <c r="B347" s="39">
        <v>79.602969182888046</v>
      </c>
      <c r="C347" s="39"/>
    </row>
    <row r="348" spans="1:3" x14ac:dyDescent="0.35">
      <c r="A348" s="4" t="s">
        <v>29</v>
      </c>
      <c r="B348" s="39">
        <v>87.741491572232917</v>
      </c>
      <c r="C348" s="39"/>
    </row>
    <row r="349" spans="1:3" x14ac:dyDescent="0.35">
      <c r="A349" s="4" t="s">
        <v>29</v>
      </c>
      <c r="B349" s="39">
        <v>82.971921730932081</v>
      </c>
      <c r="C349" s="39"/>
    </row>
    <row r="350" spans="1:3" x14ac:dyDescent="0.35">
      <c r="A350" s="4" t="s">
        <v>29</v>
      </c>
      <c r="B350" s="39">
        <v>76.207316144136712</v>
      </c>
      <c r="C350" s="39"/>
    </row>
    <row r="351" spans="1:3" x14ac:dyDescent="0.35">
      <c r="A351" s="4" t="s">
        <v>29</v>
      </c>
      <c r="B351" s="39">
        <v>82.931432163677528</v>
      </c>
      <c r="C351" s="39"/>
    </row>
    <row r="352" spans="1:3" x14ac:dyDescent="0.35">
      <c r="A352" s="4" t="s">
        <v>29</v>
      </c>
      <c r="B352" s="39">
        <v>67.574046826921403</v>
      </c>
      <c r="C352" s="39"/>
    </row>
    <row r="353" spans="1:3" x14ac:dyDescent="0.35">
      <c r="A353" s="4" t="s">
        <v>29</v>
      </c>
      <c r="B353" s="39">
        <v>84.185440047876909</v>
      </c>
      <c r="C353" s="39"/>
    </row>
    <row r="354" spans="1:3" x14ac:dyDescent="0.35">
      <c r="A354" s="4" t="s">
        <v>29</v>
      </c>
      <c r="B354" s="39">
        <v>68.196509548288304</v>
      </c>
      <c r="C354" s="39"/>
    </row>
    <row r="355" spans="1:3" x14ac:dyDescent="0.35">
      <c r="A355" s="4" t="s">
        <v>29</v>
      </c>
      <c r="B355" s="39">
        <v>91.628753782133572</v>
      </c>
      <c r="C355" s="39"/>
    </row>
    <row r="356" spans="1:3" x14ac:dyDescent="0.35">
      <c r="A356" s="4" t="s">
        <v>29</v>
      </c>
      <c r="B356" s="39">
        <v>60.680593125725864</v>
      </c>
      <c r="C356" s="39"/>
    </row>
    <row r="357" spans="1:3" x14ac:dyDescent="0.35">
      <c r="A357" s="4" t="s">
        <v>29</v>
      </c>
      <c r="B357" s="39">
        <v>81.862135832197964</v>
      </c>
      <c r="C357" s="39"/>
    </row>
    <row r="358" spans="1:3" x14ac:dyDescent="0.35">
      <c r="A358" s="4" t="s">
        <v>29</v>
      </c>
      <c r="B358" s="39">
        <v>85.548845365410671</v>
      </c>
      <c r="C358" s="39"/>
    </row>
    <row r="359" spans="1:3" x14ac:dyDescent="0.35">
      <c r="A359" s="4" t="s">
        <v>29</v>
      </c>
      <c r="B359" s="39">
        <v>85.88177044846816</v>
      </c>
      <c r="C359" s="39"/>
    </row>
    <row r="360" spans="1:3" x14ac:dyDescent="0.35">
      <c r="A360" s="4" t="s">
        <v>29</v>
      </c>
      <c r="B360" s="39">
        <v>85.120728019392118</v>
      </c>
      <c r="C360" s="39"/>
    </row>
    <row r="361" spans="1:3" x14ac:dyDescent="0.35">
      <c r="A361" s="4" t="s">
        <v>29</v>
      </c>
      <c r="B361" s="39">
        <v>82.842585899998085</v>
      </c>
      <c r="C361" s="39"/>
    </row>
    <row r="362" spans="1:3" x14ac:dyDescent="0.35">
      <c r="A362" s="4" t="s">
        <v>29</v>
      </c>
      <c r="B362" s="39">
        <v>89.469877113588154</v>
      </c>
      <c r="C362" s="39"/>
    </row>
    <row r="363" spans="1:3" x14ac:dyDescent="0.35">
      <c r="A363" s="4" t="s">
        <v>29</v>
      </c>
      <c r="B363" s="39">
        <v>69.998905221000314</v>
      </c>
      <c r="C363" s="39"/>
    </row>
    <row r="364" spans="1:3" x14ac:dyDescent="0.35">
      <c r="A364" s="4" t="s">
        <v>29</v>
      </c>
      <c r="B364" s="39">
        <v>78.458201844186988</v>
      </c>
      <c r="C364" s="39"/>
    </row>
    <row r="365" spans="1:3" x14ac:dyDescent="0.35">
      <c r="A365" s="4" t="s">
        <v>29</v>
      </c>
      <c r="B365" s="39">
        <v>75.715097611537203</v>
      </c>
      <c r="C365" s="39"/>
    </row>
    <row r="366" spans="1:3" x14ac:dyDescent="0.35">
      <c r="A366" s="4" t="s">
        <v>29</v>
      </c>
      <c r="B366" s="39">
        <v>74.709759221223067</v>
      </c>
      <c r="C366" s="39"/>
    </row>
    <row r="367" spans="1:3" x14ac:dyDescent="0.35">
      <c r="A367" s="4" t="s">
        <v>29</v>
      </c>
      <c r="B367" s="39">
        <v>85.518522812053561</v>
      </c>
      <c r="C367" s="39"/>
    </row>
    <row r="368" spans="1:3" x14ac:dyDescent="0.35">
      <c r="A368" s="4" t="s">
        <v>29</v>
      </c>
      <c r="B368" s="39">
        <v>80.972695488599129</v>
      </c>
      <c r="C368" s="39"/>
    </row>
    <row r="369" spans="1:3" x14ac:dyDescent="0.35">
      <c r="A369" s="4" t="s">
        <v>29</v>
      </c>
      <c r="B369" s="39">
        <v>83.914624358003493</v>
      </c>
      <c r="C369" s="39"/>
    </row>
    <row r="370" spans="1:3" x14ac:dyDescent="0.35">
      <c r="A370" s="4" t="s">
        <v>29</v>
      </c>
      <c r="B370" s="39">
        <v>88.981783139461186</v>
      </c>
      <c r="C370" s="39"/>
    </row>
    <row r="371" spans="1:3" x14ac:dyDescent="0.35">
      <c r="A371" s="4" t="s">
        <v>29</v>
      </c>
      <c r="B371" s="39">
        <v>95.022078514448367</v>
      </c>
      <c r="C371" s="39"/>
    </row>
    <row r="372" spans="1:3" x14ac:dyDescent="0.35">
      <c r="A372" s="4" t="s">
        <v>29</v>
      </c>
      <c r="B372" s="39">
        <v>73.689889379311353</v>
      </c>
      <c r="C372" s="39"/>
    </row>
    <row r="373" spans="1:3" x14ac:dyDescent="0.35">
      <c r="A373" s="4" t="s">
        <v>29</v>
      </c>
      <c r="B373" s="39">
        <v>69.761890901718289</v>
      </c>
      <c r="C373" s="39"/>
    </row>
    <row r="374" spans="1:3" x14ac:dyDescent="0.35">
      <c r="A374" s="4" t="s">
        <v>29</v>
      </c>
      <c r="B374" s="39">
        <v>82.420506461930927</v>
      </c>
      <c r="C374" s="39"/>
    </row>
    <row r="375" spans="1:3" x14ac:dyDescent="0.35">
      <c r="A375" s="4" t="s">
        <v>29</v>
      </c>
      <c r="B375" s="39">
        <v>84.003140929853544</v>
      </c>
      <c r="C375" s="39"/>
    </row>
    <row r="376" spans="1:3" x14ac:dyDescent="0.35">
      <c r="A376" s="4" t="s">
        <v>29</v>
      </c>
      <c r="B376" s="39">
        <v>99.85</v>
      </c>
      <c r="C376" s="39"/>
    </row>
    <row r="377" spans="1:3" x14ac:dyDescent="0.35">
      <c r="A377" s="4" t="s">
        <v>29</v>
      </c>
      <c r="B377" s="39">
        <v>72.586308508180082</v>
      </c>
      <c r="C377" s="39"/>
    </row>
    <row r="378" spans="1:3" x14ac:dyDescent="0.35">
      <c r="A378" s="4" t="s">
        <v>29</v>
      </c>
      <c r="B378" s="39">
        <v>74.321997291990556</v>
      </c>
      <c r="C378" s="39"/>
    </row>
    <row r="379" spans="1:3" x14ac:dyDescent="0.35">
      <c r="A379" s="4" t="s">
        <v>29</v>
      </c>
      <c r="B379" s="39">
        <v>79.549652329733362</v>
      </c>
      <c r="C379" s="39"/>
    </row>
    <row r="380" spans="1:3" x14ac:dyDescent="0.35">
      <c r="A380" s="4" t="s">
        <v>29</v>
      </c>
      <c r="B380" s="39">
        <v>76.441397343005519</v>
      </c>
      <c r="C380" s="39"/>
    </row>
    <row r="381" spans="1:3" x14ac:dyDescent="0.35">
      <c r="A381" s="4" t="s">
        <v>29</v>
      </c>
      <c r="B381" s="39">
        <v>81.325327048107283</v>
      </c>
      <c r="C381" s="39"/>
    </row>
    <row r="382" spans="1:3" x14ac:dyDescent="0.35">
      <c r="A382" s="4" t="s">
        <v>29</v>
      </c>
      <c r="B382" s="39">
        <v>63.274974511004984</v>
      </c>
      <c r="C382" s="39"/>
    </row>
    <row r="383" spans="1:3" x14ac:dyDescent="0.35">
      <c r="A383" s="4" t="s">
        <v>29</v>
      </c>
      <c r="B383" s="39">
        <v>82.749939085333608</v>
      </c>
      <c r="C383" s="39"/>
    </row>
    <row r="384" spans="1:3" x14ac:dyDescent="0.35">
      <c r="A384" s="4" t="s">
        <v>29</v>
      </c>
      <c r="B384" s="39">
        <v>87.343714969465509</v>
      </c>
      <c r="C384" s="39"/>
    </row>
    <row r="385" spans="1:3" x14ac:dyDescent="0.35">
      <c r="A385" s="4" t="s">
        <v>29</v>
      </c>
      <c r="B385" s="39">
        <v>89.728296390676405</v>
      </c>
      <c r="C385" s="39"/>
    </row>
    <row r="386" spans="1:3" x14ac:dyDescent="0.35">
      <c r="A386" s="4" t="s">
        <v>29</v>
      </c>
      <c r="B386" s="39">
        <v>79.067080125314533</v>
      </c>
      <c r="C386" s="39"/>
    </row>
    <row r="387" spans="1:3" x14ac:dyDescent="0.35">
      <c r="A387" s="4" t="s">
        <v>29</v>
      </c>
      <c r="B387" s="39">
        <v>80.952350092120469</v>
      </c>
      <c r="C387" s="39"/>
    </row>
    <row r="388" spans="1:3" x14ac:dyDescent="0.35">
      <c r="A388" s="4" t="s">
        <v>29</v>
      </c>
      <c r="B388" s="39">
        <v>91.762313079088926</v>
      </c>
      <c r="C388" s="39"/>
    </row>
    <row r="389" spans="1:3" x14ac:dyDescent="0.35">
      <c r="A389" s="4" t="s">
        <v>29</v>
      </c>
      <c r="B389" s="39">
        <v>74.341419551346917</v>
      </c>
      <c r="C389" s="39"/>
    </row>
    <row r="390" spans="1:3" x14ac:dyDescent="0.35">
      <c r="A390" s="4" t="s">
        <v>29</v>
      </c>
      <c r="B390" s="39">
        <v>75.932955698663136</v>
      </c>
      <c r="C390" s="39"/>
    </row>
    <row r="391" spans="1:3" x14ac:dyDescent="0.35">
      <c r="A391" s="4" t="s">
        <v>29</v>
      </c>
      <c r="B391" s="39">
        <v>92.113906677768682</v>
      </c>
      <c r="C391" s="39"/>
    </row>
    <row r="392" spans="1:3" x14ac:dyDescent="0.35">
      <c r="A392" s="4" t="s">
        <v>29</v>
      </c>
      <c r="B392" s="39">
        <v>82.025390131166205</v>
      </c>
      <c r="C392" s="39"/>
    </row>
    <row r="393" spans="1:3" x14ac:dyDescent="0.35">
      <c r="A393" s="4" t="s">
        <v>29</v>
      </c>
      <c r="B393" s="39">
        <v>77.008562786504626</v>
      </c>
      <c r="C393" s="39"/>
    </row>
    <row r="394" spans="1:3" x14ac:dyDescent="0.35">
      <c r="A394" s="4" t="s">
        <v>29</v>
      </c>
      <c r="B394" s="39">
        <v>79.009639850555686</v>
      </c>
      <c r="C394" s="39"/>
    </row>
    <row r="395" spans="1:3" x14ac:dyDescent="0.35">
      <c r="A395" s="4" t="s">
        <v>29</v>
      </c>
      <c r="B395" s="39">
        <v>78.44117155589629</v>
      </c>
      <c r="C395" s="39"/>
    </row>
    <row r="396" spans="1:3" x14ac:dyDescent="0.35">
      <c r="A396" s="4" t="s">
        <v>29</v>
      </c>
      <c r="B396" s="39">
        <v>76.429471593728522</v>
      </c>
      <c r="C396" s="39"/>
    </row>
    <row r="397" spans="1:3" x14ac:dyDescent="0.35">
      <c r="A397" s="4" t="s">
        <v>29</v>
      </c>
      <c r="B397" s="39">
        <v>82.608830982353538</v>
      </c>
      <c r="C397" s="39"/>
    </row>
    <row r="398" spans="1:3" x14ac:dyDescent="0.35">
      <c r="A398" s="4" t="s">
        <v>29</v>
      </c>
      <c r="B398" s="39">
        <v>77.787626853096299</v>
      </c>
      <c r="C398" s="39"/>
    </row>
    <row r="399" spans="1:3" x14ac:dyDescent="0.35">
      <c r="A399" s="4" t="s">
        <v>29</v>
      </c>
      <c r="B399" s="39">
        <v>84.873709258390591</v>
      </c>
      <c r="C399" s="39"/>
    </row>
    <row r="400" spans="1:3" x14ac:dyDescent="0.35">
      <c r="A400" s="4" t="s">
        <v>29</v>
      </c>
      <c r="B400" s="39">
        <v>82.119077180395834</v>
      </c>
      <c r="C400" s="39"/>
    </row>
    <row r="401" spans="1:3" x14ac:dyDescent="0.35">
      <c r="A401" s="4" t="s">
        <v>29</v>
      </c>
      <c r="B401" s="39">
        <v>79.145234141906258</v>
      </c>
      <c r="C401" s="39"/>
    </row>
    <row r="402" spans="1:3" x14ac:dyDescent="0.35">
      <c r="A402" s="4" t="s">
        <v>29</v>
      </c>
      <c r="B402" s="39">
        <v>72.442189977737144</v>
      </c>
      <c r="C402" s="39"/>
    </row>
    <row r="403" spans="1:3" x14ac:dyDescent="0.35">
      <c r="A403" s="4" t="s">
        <v>29</v>
      </c>
      <c r="B403" s="39">
        <v>70.837568475399166</v>
      </c>
      <c r="C403" s="39"/>
    </row>
    <row r="404" spans="1:3" x14ac:dyDescent="0.35">
      <c r="A404" s="4" t="s">
        <v>29</v>
      </c>
      <c r="B404" s="39">
        <v>79.182466581260087</v>
      </c>
      <c r="C404" s="39"/>
    </row>
    <row r="405" spans="1:3" x14ac:dyDescent="0.35">
      <c r="A405" s="4" t="s">
        <v>29</v>
      </c>
      <c r="B405" s="39">
        <v>79.49068296700716</v>
      </c>
      <c r="C405" s="39"/>
    </row>
    <row r="406" spans="1:3" x14ac:dyDescent="0.35">
      <c r="A406" s="4" t="s">
        <v>29</v>
      </c>
      <c r="B406" s="39">
        <v>67.678233992483001</v>
      </c>
      <c r="C406" s="39"/>
    </row>
    <row r="407" spans="1:3" x14ac:dyDescent="0.35">
      <c r="A407" s="4" t="s">
        <v>29</v>
      </c>
      <c r="B407" s="39">
        <v>82.003280314966105</v>
      </c>
      <c r="C407" s="39"/>
    </row>
    <row r="408" spans="1:3" x14ac:dyDescent="0.35">
      <c r="A408" s="4" t="s">
        <v>29</v>
      </c>
      <c r="B408" s="39">
        <v>80.852578523335978</v>
      </c>
      <c r="C408" s="39"/>
    </row>
    <row r="409" spans="1:3" x14ac:dyDescent="0.35">
      <c r="A409" s="4" t="s">
        <v>29</v>
      </c>
      <c r="B409" s="39">
        <v>67.716228133649565</v>
      </c>
      <c r="C409" s="39"/>
    </row>
    <row r="410" spans="1:3" x14ac:dyDescent="0.35">
      <c r="A410" s="4" t="s">
        <v>29</v>
      </c>
      <c r="B410" s="39">
        <v>77.199552126403432</v>
      </c>
      <c r="C410" s="39"/>
    </row>
    <row r="411" spans="1:3" x14ac:dyDescent="0.35">
      <c r="A411" s="4" t="s">
        <v>29</v>
      </c>
      <c r="B411" s="39">
        <v>83.905518042301992</v>
      </c>
      <c r="C411" s="39"/>
    </row>
    <row r="412" spans="1:3" x14ac:dyDescent="0.35">
      <c r="A412" s="4" t="s">
        <v>29</v>
      </c>
      <c r="B412" s="39">
        <v>86.86239218339324</v>
      </c>
      <c r="C412" s="39"/>
    </row>
    <row r="413" spans="1:3" x14ac:dyDescent="0.35">
      <c r="A413" s="4" t="s">
        <v>29</v>
      </c>
      <c r="B413" s="39">
        <v>79.114788806764409</v>
      </c>
      <c r="C413" s="39"/>
    </row>
    <row r="414" spans="1:3" x14ac:dyDescent="0.35">
      <c r="A414" s="4" t="s">
        <v>29</v>
      </c>
      <c r="B414" s="39">
        <v>83.688478500407655</v>
      </c>
      <c r="C414" s="39"/>
    </row>
    <row r="415" spans="1:3" x14ac:dyDescent="0.35">
      <c r="A415" s="4" t="s">
        <v>29</v>
      </c>
      <c r="B415" s="39">
        <v>81.916089331643889</v>
      </c>
      <c r="C415" s="39"/>
    </row>
    <row r="416" spans="1:3" x14ac:dyDescent="0.35">
      <c r="A416" s="4" t="s">
        <v>29</v>
      </c>
      <c r="B416" s="39">
        <v>99.85</v>
      </c>
      <c r="C416" s="39"/>
    </row>
    <row r="417" spans="1:3" x14ac:dyDescent="0.35">
      <c r="A417" s="4" t="s">
        <v>29</v>
      </c>
      <c r="B417" s="39">
        <v>74.244572008028626</v>
      </c>
      <c r="C417" s="39"/>
    </row>
    <row r="418" spans="1:3" x14ac:dyDescent="0.35">
      <c r="A418" s="4" t="s">
        <v>29</v>
      </c>
      <c r="B418" s="39">
        <v>83.015738911926746</v>
      </c>
      <c r="C418" s="39"/>
    </row>
    <row r="419" spans="1:3" x14ac:dyDescent="0.35">
      <c r="A419" s="4" t="s">
        <v>29</v>
      </c>
      <c r="B419" s="39">
        <v>94.297961570264306</v>
      </c>
      <c r="C419" s="39"/>
    </row>
    <row r="420" spans="1:3" x14ac:dyDescent="0.35">
      <c r="A420" s="4" t="s">
        <v>29</v>
      </c>
      <c r="B420" s="39">
        <v>83.655748059827602</v>
      </c>
      <c r="C420" s="39"/>
    </row>
    <row r="421" spans="1:3" x14ac:dyDescent="0.35">
      <c r="A421" s="4" t="s">
        <v>29</v>
      </c>
      <c r="B421" s="39">
        <v>55.510218064300716</v>
      </c>
      <c r="C421" s="39"/>
    </row>
    <row r="422" spans="1:3" x14ac:dyDescent="0.35">
      <c r="A422" s="4" t="s">
        <v>29</v>
      </c>
      <c r="B422" s="39">
        <v>86.350292096612975</v>
      </c>
      <c r="C422" s="39"/>
    </row>
    <row r="423" spans="1:3" x14ac:dyDescent="0.35">
      <c r="A423" s="4" t="s">
        <v>29</v>
      </c>
      <c r="B423" s="39">
        <v>80.42829015001189</v>
      </c>
      <c r="C423" s="39"/>
    </row>
    <row r="424" spans="1:3" x14ac:dyDescent="0.35">
      <c r="A424" s="4" t="s">
        <v>29</v>
      </c>
      <c r="B424" s="39">
        <v>69.28633431205526</v>
      </c>
      <c r="C424" s="39"/>
    </row>
    <row r="425" spans="1:3" x14ac:dyDescent="0.35">
      <c r="A425" s="4" t="s">
        <v>29</v>
      </c>
      <c r="B425" s="39">
        <v>95.787918528076261</v>
      </c>
      <c r="C425" s="39"/>
    </row>
    <row r="426" spans="1:3" x14ac:dyDescent="0.35">
      <c r="A426" s="4" t="s">
        <v>29</v>
      </c>
      <c r="B426" s="39">
        <v>92.59720647794893</v>
      </c>
      <c r="C426" s="39"/>
    </row>
    <row r="427" spans="1:3" x14ac:dyDescent="0.35">
      <c r="A427" s="4" t="s">
        <v>29</v>
      </c>
      <c r="B427" s="39">
        <v>71.053537087282166</v>
      </c>
      <c r="C427" s="39"/>
    </row>
    <row r="428" spans="1:3" x14ac:dyDescent="0.35">
      <c r="A428" s="4" t="s">
        <v>29</v>
      </c>
      <c r="B428" s="39">
        <v>76.506221577874385</v>
      </c>
      <c r="C428" s="39"/>
    </row>
    <row r="429" spans="1:3" x14ac:dyDescent="0.35">
      <c r="A429" s="4" t="s">
        <v>29</v>
      </c>
      <c r="B429" s="39">
        <v>85.255503765511094</v>
      </c>
      <c r="C429" s="39"/>
    </row>
    <row r="430" spans="1:3" x14ac:dyDescent="0.35">
      <c r="A430" s="4" t="s">
        <v>29</v>
      </c>
      <c r="B430" s="39">
        <v>93.563339962274767</v>
      </c>
      <c r="C430" s="39"/>
    </row>
    <row r="431" spans="1:3" x14ac:dyDescent="0.35">
      <c r="A431" s="4" t="s">
        <v>29</v>
      </c>
      <c r="B431" s="39">
        <v>78.264019041016581</v>
      </c>
      <c r="C431" s="39"/>
    </row>
    <row r="432" spans="1:3" x14ac:dyDescent="0.35">
      <c r="A432" s="4" t="s">
        <v>29</v>
      </c>
      <c r="B432" s="39">
        <v>62.319422997534275</v>
      </c>
      <c r="C432" s="39"/>
    </row>
    <row r="433" spans="1:3" x14ac:dyDescent="0.35">
      <c r="A433" s="4" t="s">
        <v>29</v>
      </c>
      <c r="B433" s="39">
        <v>86.108293746365234</v>
      </c>
      <c r="C433" s="39"/>
    </row>
    <row r="434" spans="1:3" x14ac:dyDescent="0.35">
      <c r="A434" s="4" t="s">
        <v>29</v>
      </c>
      <c r="B434" s="39">
        <v>86.000414032314438</v>
      </c>
      <c r="C434" s="39"/>
    </row>
    <row r="435" spans="1:3" x14ac:dyDescent="0.35">
      <c r="A435" s="4" t="s">
        <v>29</v>
      </c>
      <c r="B435" s="39">
        <v>87.760877451801207</v>
      </c>
      <c r="C435" s="39"/>
    </row>
    <row r="436" spans="1:3" x14ac:dyDescent="0.35">
      <c r="A436" s="4" t="s">
        <v>29</v>
      </c>
      <c r="B436" s="39">
        <v>89.846348802966531</v>
      </c>
      <c r="C436" s="39"/>
    </row>
    <row r="437" spans="1:3" x14ac:dyDescent="0.35">
      <c r="A437" s="4" t="s">
        <v>29</v>
      </c>
      <c r="B437" s="39">
        <v>77.781269485130906</v>
      </c>
      <c r="C437" s="39"/>
    </row>
    <row r="438" spans="1:3" x14ac:dyDescent="0.35">
      <c r="A438" s="4" t="s">
        <v>29</v>
      </c>
      <c r="B438" s="39">
        <v>86.332684279186651</v>
      </c>
      <c r="C438" s="39"/>
    </row>
    <row r="439" spans="1:3" x14ac:dyDescent="0.35">
      <c r="A439" s="4" t="s">
        <v>29</v>
      </c>
      <c r="B439" s="39">
        <v>60.256507114972919</v>
      </c>
      <c r="C439" s="39"/>
    </row>
    <row r="440" spans="1:3" x14ac:dyDescent="0.35">
      <c r="A440" s="4" t="s">
        <v>29</v>
      </c>
      <c r="B440" s="39">
        <v>70.742276168020908</v>
      </c>
      <c r="C440" s="39"/>
    </row>
    <row r="441" spans="1:3" x14ac:dyDescent="0.35">
      <c r="A441" s="4" t="s">
        <v>29</v>
      </c>
      <c r="B441" s="39">
        <v>90.610870049276855</v>
      </c>
      <c r="C441" s="39"/>
    </row>
    <row r="442" spans="1:3" x14ac:dyDescent="0.35">
      <c r="A442" s="4" t="s">
        <v>29</v>
      </c>
      <c r="B442" s="39">
        <v>77.139429979142733</v>
      </c>
      <c r="C442" s="39"/>
    </row>
    <row r="443" spans="1:3" x14ac:dyDescent="0.35">
      <c r="A443" s="4" t="s">
        <v>29</v>
      </c>
      <c r="B443" s="39">
        <v>75.748439687304199</v>
      </c>
      <c r="C443" s="39"/>
    </row>
    <row r="444" spans="1:3" x14ac:dyDescent="0.35">
      <c r="A444" s="4" t="s">
        <v>29</v>
      </c>
      <c r="B444" s="39">
        <v>65.750764608383179</v>
      </c>
      <c r="C444" s="39"/>
    </row>
    <row r="445" spans="1:3" x14ac:dyDescent="0.35">
      <c r="A445" s="4" t="s">
        <v>29</v>
      </c>
      <c r="B445" s="39">
        <v>79.400279193650931</v>
      </c>
      <c r="C445" s="39"/>
    </row>
    <row r="446" spans="1:3" x14ac:dyDescent="0.35">
      <c r="A446" s="4" t="s">
        <v>29</v>
      </c>
      <c r="B446" s="39">
        <v>84.08027744924766</v>
      </c>
      <c r="C446" s="39"/>
    </row>
    <row r="447" spans="1:3" x14ac:dyDescent="0.35">
      <c r="A447" s="4" t="s">
        <v>29</v>
      </c>
      <c r="B447" s="39">
        <v>71.352633514907211</v>
      </c>
      <c r="C447" s="39"/>
    </row>
    <row r="448" spans="1:3" x14ac:dyDescent="0.35">
      <c r="A448" s="4" t="s">
        <v>29</v>
      </c>
      <c r="B448" s="39">
        <v>91.180709407199174</v>
      </c>
      <c r="C448" s="39"/>
    </row>
    <row r="449" spans="1:3" x14ac:dyDescent="0.35">
      <c r="A449" s="4" t="s">
        <v>29</v>
      </c>
      <c r="B449" s="39">
        <v>76.372866917226929</v>
      </c>
      <c r="C449" s="39"/>
    </row>
    <row r="450" spans="1:3" x14ac:dyDescent="0.35">
      <c r="A450" s="4" t="s">
        <v>29</v>
      </c>
      <c r="B450" s="39">
        <v>69.06091605022084</v>
      </c>
      <c r="C450" s="39"/>
    </row>
    <row r="451" spans="1:3" x14ac:dyDescent="0.35">
      <c r="A451" s="4" t="s">
        <v>29</v>
      </c>
      <c r="B451" s="39">
        <v>68.027070685348008</v>
      </c>
      <c r="C451" s="39"/>
    </row>
  </sheetData>
  <sortState ref="F46:F55">
    <sortCondition ref="F46"/>
  </sortState>
  <pageMargins left="0.7" right="0.7" top="0.78740157499999996" bottom="0.78740157499999996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78"/>
  <sheetViews>
    <sheetView showGridLines="0" topLeftCell="A71" zoomScaleNormal="100" workbookViewId="0">
      <selection activeCell="E32" sqref="E32"/>
    </sheetView>
  </sheetViews>
  <sheetFormatPr baseColWidth="10" defaultRowHeight="14.5" x14ac:dyDescent="0.35"/>
  <cols>
    <col min="1" max="1" width="15.81640625" customWidth="1"/>
    <col min="2" max="2" width="10" customWidth="1"/>
    <col min="3" max="3" width="17" customWidth="1"/>
    <col min="5" max="5" width="18.81640625" customWidth="1"/>
    <col min="6" max="6" width="11.81640625" customWidth="1"/>
    <col min="7" max="7" width="11" customWidth="1"/>
  </cols>
  <sheetData>
    <row r="1" spans="1:7" ht="18.5" x14ac:dyDescent="0.45">
      <c r="A1" s="9" t="s">
        <v>468</v>
      </c>
      <c r="B1" s="2"/>
      <c r="C1" s="2"/>
      <c r="D1" s="2"/>
      <c r="E1" s="2"/>
    </row>
    <row r="3" spans="1:7" ht="15.5" x14ac:dyDescent="0.35">
      <c r="A3" s="36" t="s">
        <v>469</v>
      </c>
      <c r="B3" s="2"/>
      <c r="C3" s="2"/>
      <c r="D3" s="2"/>
      <c r="E3" s="2"/>
    </row>
    <row r="5" spans="1:7" ht="15" thickBot="1" x14ac:dyDescent="0.4">
      <c r="A5" t="s">
        <v>451</v>
      </c>
    </row>
    <row r="6" spans="1:7" ht="43.5" x14ac:dyDescent="0.35">
      <c r="A6" t="s">
        <v>447</v>
      </c>
      <c r="B6" t="s">
        <v>448</v>
      </c>
      <c r="C6" s="15" t="s">
        <v>448</v>
      </c>
      <c r="D6" s="15" t="s">
        <v>450</v>
      </c>
      <c r="E6" s="41" t="s">
        <v>17</v>
      </c>
      <c r="F6" s="41" t="s">
        <v>14</v>
      </c>
      <c r="G6" s="41"/>
    </row>
    <row r="7" spans="1:7" x14ac:dyDescent="0.35">
      <c r="A7">
        <v>1</v>
      </c>
      <c r="B7">
        <v>65</v>
      </c>
      <c r="C7" s="40">
        <v>65</v>
      </c>
      <c r="D7" s="8">
        <v>1</v>
      </c>
      <c r="E7" s="42">
        <f>_xlfn.NORM.DIST(C7,GETPIVOTDATA("Mittelwert",$A$19,"Standort","A"),GETPIVOTDATA("Standardabweichung (Stichprobe)",$A$19,"Standort","A"),1)</f>
        <v>2.2800216784969619E-3</v>
      </c>
      <c r="F7">
        <f t="shared" ref="F7:F14" si="0">(D7-($D$16*E7))^2/($D$16*E7)</f>
        <v>1.2659520587268858</v>
      </c>
    </row>
    <row r="8" spans="1:7" x14ac:dyDescent="0.35">
      <c r="A8">
        <v>2</v>
      </c>
      <c r="B8">
        <v>70</v>
      </c>
      <c r="C8" s="40">
        <v>70</v>
      </c>
      <c r="D8" s="8">
        <v>3</v>
      </c>
      <c r="E8" s="42">
        <f>_xlfn.NORM.DIST(C8,GETPIVOTDATA("Mittelwert",$A$19,"Standort","A"),GETPIVOTDATA("Standardabweichung (Stichprobe)",$A$19,"Standort","A"),1)-_xlfn.NORM.DIST(C7,GETPIVOTDATA("Mittelwert",$A$19,"Standort","A"),GETPIVOTDATA("Standardabweichung (Stichprobe)",$A$19,"Standort","A"),1)</f>
        <v>2.4964410173783314E-2</v>
      </c>
      <c r="F8">
        <f t="shared" si="0"/>
        <v>0.14808302019956135</v>
      </c>
    </row>
    <row r="9" spans="1:7" x14ac:dyDescent="0.35">
      <c r="A9">
        <v>3</v>
      </c>
      <c r="B9">
        <v>75</v>
      </c>
      <c r="C9" s="40">
        <v>75</v>
      </c>
      <c r="D9" s="8">
        <v>20</v>
      </c>
      <c r="E9" s="42">
        <f t="shared" ref="E9:E14" si="1">_xlfn.NORM.DIST(C9,GETPIVOTDATA("Mittelwert",$A$19,"Standort","A"),GETPIVOTDATA("Standardabweichung (Stichprobe)",$A$19,"Standort","A"),1)-_xlfn.NORM.DIST(C8,GETPIVOTDATA("Mittelwert",$A$19,"Standort","A"),GETPIVOTDATA("Standardabweichung (Stichprobe)",$A$19,"Standort","A"),1)</f>
        <v>0.12917435893671209</v>
      </c>
      <c r="F9">
        <f t="shared" si="0"/>
        <v>2.0085721548142872E-2</v>
      </c>
    </row>
    <row r="10" spans="1:7" x14ac:dyDescent="0.35">
      <c r="A10">
        <v>4</v>
      </c>
      <c r="B10">
        <v>80</v>
      </c>
      <c r="C10" s="40">
        <v>80</v>
      </c>
      <c r="D10" s="8">
        <v>48</v>
      </c>
      <c r="E10" s="42">
        <f t="shared" si="1"/>
        <v>0.30548374040951859</v>
      </c>
      <c r="F10">
        <f t="shared" si="0"/>
        <v>0.10346956218476223</v>
      </c>
    </row>
    <row r="11" spans="1:7" x14ac:dyDescent="0.35">
      <c r="A11">
        <v>5</v>
      </c>
      <c r="B11">
        <v>85</v>
      </c>
      <c r="C11" s="40">
        <v>85</v>
      </c>
      <c r="D11" s="8">
        <v>51</v>
      </c>
      <c r="E11" s="42">
        <f t="shared" si="1"/>
        <v>0.33141950482890709</v>
      </c>
      <c r="F11">
        <f t="shared" si="0"/>
        <v>3.332252461385344E-2</v>
      </c>
    </row>
    <row r="12" spans="1:7" x14ac:dyDescent="0.35">
      <c r="A12">
        <v>6</v>
      </c>
      <c r="B12">
        <v>90</v>
      </c>
      <c r="C12" s="40">
        <v>90</v>
      </c>
      <c r="D12" s="8">
        <v>21</v>
      </c>
      <c r="E12" s="42">
        <f t="shared" si="1"/>
        <v>0.16500967779720921</v>
      </c>
      <c r="F12">
        <f t="shared" si="0"/>
        <v>0.56858845360171784</v>
      </c>
    </row>
    <row r="13" spans="1:7" x14ac:dyDescent="0.35">
      <c r="A13">
        <v>7</v>
      </c>
      <c r="B13">
        <v>95</v>
      </c>
      <c r="C13" s="40">
        <v>95</v>
      </c>
      <c r="D13" s="8">
        <v>4</v>
      </c>
      <c r="E13" s="42">
        <f t="shared" si="1"/>
        <v>3.7587242277227317E-2</v>
      </c>
      <c r="F13">
        <f t="shared" si="0"/>
        <v>0.47592865733419304</v>
      </c>
    </row>
    <row r="14" spans="1:7" x14ac:dyDescent="0.35">
      <c r="A14">
        <v>8</v>
      </c>
      <c r="B14">
        <v>100</v>
      </c>
      <c r="C14" s="40">
        <v>100</v>
      </c>
      <c r="D14" s="8">
        <v>2</v>
      </c>
      <c r="E14" s="42">
        <f t="shared" si="1"/>
        <v>3.8948625234873635E-3</v>
      </c>
      <c r="F14">
        <f t="shared" si="0"/>
        <v>3.4308552878735568</v>
      </c>
    </row>
    <row r="15" spans="1:7" ht="15" thickBot="1" x14ac:dyDescent="0.4">
      <c r="C15" s="14" t="s">
        <v>449</v>
      </c>
      <c r="D15" s="14">
        <v>0</v>
      </c>
    </row>
    <row r="16" spans="1:7" x14ac:dyDescent="0.35">
      <c r="C16" t="s">
        <v>456</v>
      </c>
      <c r="D16">
        <f>SUM(D7:D15)</f>
        <v>150</v>
      </c>
    </row>
    <row r="18" spans="1:6" x14ac:dyDescent="0.35">
      <c r="A18" t="s">
        <v>457</v>
      </c>
    </row>
    <row r="19" spans="1:6" x14ac:dyDescent="0.35">
      <c r="A19" s="13" t="s">
        <v>23</v>
      </c>
      <c r="B19" t="s">
        <v>13</v>
      </c>
      <c r="C19" t="s">
        <v>458</v>
      </c>
      <c r="D19" s="50"/>
    </row>
    <row r="20" spans="1:6" x14ac:dyDescent="0.35">
      <c r="A20" s="46" t="s">
        <v>1</v>
      </c>
      <c r="B20" s="47">
        <v>80.523408478632817</v>
      </c>
      <c r="C20" s="47">
        <v>5.4725910168844676</v>
      </c>
      <c r="D20" s="47"/>
    </row>
    <row r="21" spans="1:6" x14ac:dyDescent="0.35">
      <c r="A21" s="6" t="s">
        <v>2</v>
      </c>
      <c r="B21" s="18">
        <v>77.761986492150754</v>
      </c>
      <c r="C21" s="18">
        <v>12.064017899308665</v>
      </c>
    </row>
    <row r="22" spans="1:6" x14ac:dyDescent="0.35">
      <c r="A22" s="6" t="s">
        <v>29</v>
      </c>
      <c r="B22" s="18">
        <v>80.184650808312696</v>
      </c>
      <c r="C22" s="18">
        <v>8.8123435909267531</v>
      </c>
    </row>
    <row r="23" spans="1:6" x14ac:dyDescent="0.35">
      <c r="A23" s="6" t="s">
        <v>6</v>
      </c>
      <c r="B23" s="7"/>
      <c r="C23" s="7"/>
    </row>
    <row r="24" spans="1:6" x14ac:dyDescent="0.35">
      <c r="A24" s="6" t="s">
        <v>5</v>
      </c>
      <c r="B24" s="7">
        <v>79.490015259698751</v>
      </c>
      <c r="C24" s="7">
        <v>9.2478138424870835</v>
      </c>
    </row>
    <row r="28" spans="1:6" x14ac:dyDescent="0.35">
      <c r="A28" t="s">
        <v>544</v>
      </c>
    </row>
    <row r="29" spans="1:6" x14ac:dyDescent="0.35">
      <c r="A29" t="s">
        <v>459</v>
      </c>
    </row>
    <row r="30" spans="1:6" ht="15" thickBot="1" x14ac:dyDescent="0.4"/>
    <row r="31" spans="1:6" ht="43.5" x14ac:dyDescent="0.35">
      <c r="A31" t="s">
        <v>447</v>
      </c>
      <c r="B31" t="s">
        <v>448</v>
      </c>
      <c r="C31" s="15" t="s">
        <v>448</v>
      </c>
      <c r="D31" s="15" t="s">
        <v>450</v>
      </c>
      <c r="E31" s="41" t="s">
        <v>17</v>
      </c>
      <c r="F31" s="41" t="s">
        <v>14</v>
      </c>
    </row>
    <row r="32" spans="1:6" x14ac:dyDescent="0.35">
      <c r="A32" s="10" t="s">
        <v>460</v>
      </c>
      <c r="B32">
        <f>B9</f>
        <v>75</v>
      </c>
      <c r="C32" s="40">
        <f>C9</f>
        <v>75</v>
      </c>
      <c r="D32">
        <f>SUM(D7:D9)</f>
        <v>24</v>
      </c>
      <c r="E32" s="42">
        <f>_xlfn.NORM.DIST(C32,GETPIVOTDATA("Mittelwert",$A$19,"Standort","A"),GETPIVOTDATA("Standardabweichung (Stichprobe)",$A$19,"Standort","A"),1)</f>
        <v>0.15641879078899235</v>
      </c>
      <c r="F32">
        <f>(D32-($D$37*E32))^2/($D$37*E32)</f>
        <v>1.2298771153051849E-2</v>
      </c>
    </row>
    <row r="33" spans="1:10" x14ac:dyDescent="0.35">
      <c r="A33">
        <v>4</v>
      </c>
      <c r="B33">
        <v>80</v>
      </c>
      <c r="C33" s="40">
        <v>80</v>
      </c>
      <c r="D33" s="8">
        <v>48</v>
      </c>
      <c r="E33" s="42">
        <f>_xlfn.NORM.DIST(C33,GETPIVOTDATA("Mittelwert",$A$19,"Standort","A"),GETPIVOTDATA("Standardabweichung (Stichprobe)",$A$19,"Standort","A"),1)-_xlfn.NORM.DIST(C32,GETPIVOTDATA("Mittelwert",$A$19,"Standort","A"),GETPIVOTDATA("Standardabweichung (Stichprobe)",$A$19,"Standort","A"),1)</f>
        <v>0.30548374040951859</v>
      </c>
      <c r="F33">
        <f t="shared" ref="F33:F36" si="2">(D33-($D$37*E33))^2/($D$37*E33)</f>
        <v>0.10346956218476223</v>
      </c>
    </row>
    <row r="34" spans="1:10" x14ac:dyDescent="0.35">
      <c r="A34">
        <v>5</v>
      </c>
      <c r="B34">
        <v>85</v>
      </c>
      <c r="C34" s="40">
        <v>85</v>
      </c>
      <c r="D34" s="8">
        <v>51</v>
      </c>
      <c r="E34" s="42">
        <f t="shared" ref="E34:E36" si="3">_xlfn.NORM.DIST(C34,GETPIVOTDATA("Mittelwert",$A$19,"Standort","A"),GETPIVOTDATA("Standardabweichung (Stichprobe)",$A$19,"Standort","A"),1)-_xlfn.NORM.DIST(C33,GETPIVOTDATA("Mittelwert",$A$19,"Standort","A"),GETPIVOTDATA("Standardabweichung (Stichprobe)",$A$19,"Standort","A"),1)</f>
        <v>0.33141950482890709</v>
      </c>
      <c r="F34">
        <f t="shared" si="2"/>
        <v>3.332252461385344E-2</v>
      </c>
    </row>
    <row r="35" spans="1:10" x14ac:dyDescent="0.35">
      <c r="A35">
        <v>6</v>
      </c>
      <c r="B35">
        <v>90</v>
      </c>
      <c r="C35" s="40">
        <v>90</v>
      </c>
      <c r="D35" s="8">
        <v>21</v>
      </c>
      <c r="E35" s="42">
        <f t="shared" si="3"/>
        <v>0.16500967779720921</v>
      </c>
      <c r="F35">
        <f t="shared" si="2"/>
        <v>0.56858845360171784</v>
      </c>
    </row>
    <row r="36" spans="1:10" x14ac:dyDescent="0.35">
      <c r="A36" s="10" t="s">
        <v>462</v>
      </c>
      <c r="B36">
        <f>B14</f>
        <v>100</v>
      </c>
      <c r="C36">
        <f>C14</f>
        <v>100</v>
      </c>
      <c r="D36">
        <f>SUM(D13:D14)</f>
        <v>6</v>
      </c>
      <c r="E36" s="42">
        <f t="shared" si="3"/>
        <v>4.1482104800714681E-2</v>
      </c>
      <c r="F36">
        <f t="shared" si="2"/>
        <v>7.943068405717674E-3</v>
      </c>
    </row>
    <row r="37" spans="1:10" x14ac:dyDescent="0.35">
      <c r="C37" t="s">
        <v>456</v>
      </c>
      <c r="D37">
        <f>SUM(D32:D36)</f>
        <v>150</v>
      </c>
    </row>
    <row r="40" spans="1:10" x14ac:dyDescent="0.35">
      <c r="A40" t="s">
        <v>18</v>
      </c>
      <c r="C40">
        <f>SUM(F32:F36)</f>
        <v>0.72562237995910306</v>
      </c>
    </row>
    <row r="41" spans="1:10" x14ac:dyDescent="0.35">
      <c r="A41" t="s">
        <v>19</v>
      </c>
      <c r="C41">
        <v>5</v>
      </c>
    </row>
    <row r="43" spans="1:10" x14ac:dyDescent="0.35">
      <c r="A43" s="12" t="s">
        <v>3</v>
      </c>
      <c r="B43" s="12">
        <f>_xlfn.CHISQ.DIST.RT(C40,C41-1-2)</f>
        <v>0.6957177795871663</v>
      </c>
      <c r="C43">
        <f>1-_xlfn.CHISQ.DIST(C40,C41-2-1,1)</f>
        <v>0.6957177795871663</v>
      </c>
    </row>
    <row r="44" spans="1:10" ht="16.5" x14ac:dyDescent="0.45">
      <c r="A44" t="s">
        <v>464</v>
      </c>
    </row>
    <row r="45" spans="1:10" ht="16.5" x14ac:dyDescent="0.45">
      <c r="A45" s="12" t="s">
        <v>465</v>
      </c>
      <c r="B45" s="12"/>
      <c r="C45" s="12"/>
      <c r="D45" s="12"/>
      <c r="E45" s="43">
        <f>B43</f>
        <v>0.6957177795871663</v>
      </c>
      <c r="F45" s="3"/>
      <c r="G45" s="3"/>
      <c r="H45" s="3"/>
      <c r="I45" s="3"/>
      <c r="J45" s="3"/>
    </row>
    <row r="46" spans="1:10" ht="16.5" x14ac:dyDescent="0.45">
      <c r="A46" s="12" t="s">
        <v>466</v>
      </c>
      <c r="B46" s="12"/>
      <c r="C46" s="12"/>
      <c r="D46" s="12"/>
      <c r="E46" s="12"/>
      <c r="F46" s="3"/>
      <c r="G46" s="3"/>
      <c r="H46" s="3"/>
      <c r="I46" s="3"/>
      <c r="J46" s="3"/>
    </row>
    <row r="47" spans="1:10" x14ac:dyDescent="0.35">
      <c r="A47" s="17" t="s">
        <v>12</v>
      </c>
      <c r="B47" s="17"/>
      <c r="C47" s="17"/>
      <c r="D47" s="17"/>
      <c r="E47" s="17"/>
      <c r="F47" s="3"/>
      <c r="G47" s="3"/>
      <c r="H47" s="3"/>
      <c r="I47" s="3"/>
      <c r="J47" s="3"/>
    </row>
    <row r="48" spans="1:10" x14ac:dyDescent="0.35">
      <c r="A48" s="17"/>
      <c r="B48" s="17"/>
      <c r="C48" s="20" t="s">
        <v>16</v>
      </c>
      <c r="D48" s="17">
        <v>0.05</v>
      </c>
      <c r="E48" s="17"/>
    </row>
    <row r="49" spans="1:7" ht="17.5" x14ac:dyDescent="0.45">
      <c r="A49" s="17" t="s">
        <v>463</v>
      </c>
      <c r="B49" s="17"/>
      <c r="C49" s="17"/>
      <c r="D49" s="17"/>
      <c r="E49" s="17"/>
      <c r="F49" s="17">
        <f>_xlfn.CHISQ.INV(1-D48,C41-1-2)</f>
        <v>5.9914645471079799</v>
      </c>
      <c r="G49" t="s">
        <v>467</v>
      </c>
    </row>
    <row r="50" spans="1:7" ht="16.5" x14ac:dyDescent="0.45">
      <c r="A50" s="17" t="s">
        <v>549</v>
      </c>
      <c r="B50" s="17"/>
      <c r="C50" s="17"/>
      <c r="D50" s="17"/>
      <c r="E50" s="17"/>
      <c r="F50" s="17"/>
      <c r="G50" s="17"/>
    </row>
    <row r="53" spans="1:7" ht="15.5" x14ac:dyDescent="0.35">
      <c r="A53" s="36" t="s">
        <v>548</v>
      </c>
      <c r="B53" s="2"/>
      <c r="C53" s="2"/>
      <c r="D53" s="2"/>
      <c r="E53" s="2"/>
    </row>
    <row r="55" spans="1:7" x14ac:dyDescent="0.35">
      <c r="A55" t="s">
        <v>7</v>
      </c>
      <c r="B55">
        <f>D37</f>
        <v>150</v>
      </c>
    </row>
    <row r="57" spans="1:7" x14ac:dyDescent="0.35">
      <c r="A57" t="s">
        <v>8</v>
      </c>
      <c r="B57" t="s">
        <v>23</v>
      </c>
    </row>
    <row r="58" spans="1:7" x14ac:dyDescent="0.35">
      <c r="A58" t="s">
        <v>9</v>
      </c>
      <c r="B58" t="s">
        <v>472</v>
      </c>
    </row>
    <row r="59" spans="1:7" x14ac:dyDescent="0.35">
      <c r="A59" t="s">
        <v>10</v>
      </c>
      <c r="B59" t="s">
        <v>15</v>
      </c>
    </row>
    <row r="61" spans="1:7" ht="16.5" x14ac:dyDescent="0.45">
      <c r="A61" s="10" t="s">
        <v>471</v>
      </c>
      <c r="B61">
        <v>28</v>
      </c>
    </row>
    <row r="62" spans="1:7" ht="17.5" x14ac:dyDescent="0.45">
      <c r="A62" t="s">
        <v>535</v>
      </c>
      <c r="B62" t="s">
        <v>536</v>
      </c>
    </row>
    <row r="65" spans="1:6" x14ac:dyDescent="0.35">
      <c r="A65" t="s">
        <v>473</v>
      </c>
      <c r="B65">
        <f>GETPIVOTDATA("Standardabweichung (Stichprobe)",$A$19,"Standort","A")^2</f>
        <v>29.949252438084571</v>
      </c>
    </row>
    <row r="66" spans="1:6" x14ac:dyDescent="0.35">
      <c r="A66" t="s">
        <v>20</v>
      </c>
      <c r="B66">
        <f>(B55-1)*B65/B61^2</f>
        <v>5.6918859863196447</v>
      </c>
    </row>
    <row r="67" spans="1:6" ht="15" thickBot="1" x14ac:dyDescent="0.4"/>
    <row r="68" spans="1:6" x14ac:dyDescent="0.35">
      <c r="A68" s="26" t="s">
        <v>474</v>
      </c>
      <c r="B68" s="27"/>
      <c r="C68" s="28"/>
      <c r="D68" s="27">
        <v>0.05</v>
      </c>
      <c r="E68" s="27"/>
      <c r="F68" s="37"/>
    </row>
    <row r="69" spans="1:6" ht="17.5" x14ac:dyDescent="0.45">
      <c r="A69" s="17" t="s">
        <v>477</v>
      </c>
      <c r="B69" s="30"/>
      <c r="C69" s="44"/>
      <c r="D69" s="30">
        <f>_xlfn.CHISQ.INV(D68,B55-1)</f>
        <v>121.78704567046879</v>
      </c>
      <c r="E69" s="30"/>
      <c r="F69" s="38"/>
    </row>
    <row r="70" spans="1:6" ht="16.5" x14ac:dyDescent="0.45">
      <c r="A70" s="29" t="s">
        <v>475</v>
      </c>
      <c r="B70" s="30"/>
      <c r="C70" s="30"/>
      <c r="D70" s="30"/>
      <c r="E70" s="30"/>
      <c r="F70" s="38"/>
    </row>
    <row r="71" spans="1:6" ht="17" thickBot="1" x14ac:dyDescent="0.4">
      <c r="A71" s="31" t="s">
        <v>546</v>
      </c>
      <c r="B71" s="32"/>
      <c r="C71" s="32"/>
      <c r="D71" s="32"/>
      <c r="E71" s="32"/>
      <c r="F71" s="33"/>
    </row>
    <row r="72" spans="1:6" ht="15" thickBot="1" x14ac:dyDescent="0.4">
      <c r="A72" s="3"/>
      <c r="B72" s="3"/>
      <c r="C72" s="3"/>
      <c r="D72" s="3"/>
      <c r="E72" s="3"/>
      <c r="F72" s="3"/>
    </row>
    <row r="73" spans="1:6" x14ac:dyDescent="0.35">
      <c r="A73" s="34" t="s">
        <v>3</v>
      </c>
      <c r="B73" s="21" t="s">
        <v>476</v>
      </c>
      <c r="C73" s="21">
        <f>B66</f>
        <v>5.6918859863196447</v>
      </c>
      <c r="D73" s="22" t="s">
        <v>11</v>
      </c>
    </row>
    <row r="74" spans="1:6" ht="15" thickBot="1" x14ac:dyDescent="0.4">
      <c r="A74" s="23"/>
      <c r="B74" s="35">
        <f>_xlfn.CHISQ.DIST(B66,B55-1,1)</f>
        <v>1.4594708253096657E-76</v>
      </c>
      <c r="C74" s="24"/>
      <c r="D74" s="25"/>
    </row>
    <row r="77" spans="1:6" x14ac:dyDescent="0.35">
      <c r="A77" t="s">
        <v>478</v>
      </c>
    </row>
    <row r="78" spans="1:6" x14ac:dyDescent="0.35">
      <c r="A78" s="16">
        <f>B74</f>
        <v>1.4594708253096657E-76</v>
      </c>
    </row>
  </sheetData>
  <pageMargins left="0.7" right="0.7" top="0.78740157499999996" bottom="0.78740157499999996" header="0.3" footer="0.3"/>
  <pageSetup paperSize="9" orientation="portrait" r:id="rId2"/>
  <ignoredErrors>
    <ignoredError sqref="D32 D3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40"/>
  <sheetViews>
    <sheetView showGridLines="0" topLeftCell="A82" workbookViewId="0">
      <selection activeCell="E88" sqref="E88"/>
    </sheetView>
  </sheetViews>
  <sheetFormatPr baseColWidth="10" defaultRowHeight="14.5" x14ac:dyDescent="0.35"/>
  <cols>
    <col min="1" max="1" width="15.7265625" customWidth="1"/>
    <col min="2" max="2" width="11.81640625" bestFit="1" customWidth="1"/>
    <col min="5" max="5" width="14.81640625" customWidth="1"/>
  </cols>
  <sheetData>
    <row r="1" spans="1:6" ht="18.5" x14ac:dyDescent="0.45">
      <c r="A1" s="9" t="s">
        <v>479</v>
      </c>
    </row>
    <row r="3" spans="1:6" ht="15.5" x14ac:dyDescent="0.35">
      <c r="A3" s="36" t="s">
        <v>469</v>
      </c>
    </row>
    <row r="4" spans="1:6" x14ac:dyDescent="0.35">
      <c r="A4" s="45" t="s">
        <v>480</v>
      </c>
    </row>
    <row r="6" spans="1:6" ht="15.5" x14ac:dyDescent="0.35">
      <c r="A6" s="36" t="s">
        <v>481</v>
      </c>
    </row>
    <row r="8" spans="1:6" ht="15" thickBot="1" x14ac:dyDescent="0.4">
      <c r="A8" t="s">
        <v>453</v>
      </c>
    </row>
    <row r="9" spans="1:6" ht="28.5" customHeight="1" x14ac:dyDescent="0.35">
      <c r="A9" t="s">
        <v>447</v>
      </c>
      <c r="B9" t="s">
        <v>448</v>
      </c>
      <c r="C9" s="15" t="s">
        <v>448</v>
      </c>
      <c r="D9" s="15" t="s">
        <v>450</v>
      </c>
      <c r="E9" s="41" t="s">
        <v>17</v>
      </c>
      <c r="F9" s="41" t="s">
        <v>14</v>
      </c>
    </row>
    <row r="10" spans="1:6" x14ac:dyDescent="0.35">
      <c r="A10">
        <v>1</v>
      </c>
      <c r="B10">
        <v>55</v>
      </c>
      <c r="C10" s="40">
        <v>55</v>
      </c>
      <c r="D10" s="8">
        <v>1</v>
      </c>
      <c r="E10" s="42">
        <f>_xlfn.NORM.DIST(C10,GETPIVOTDATA("Mittelwert",$A$24,"Standort","C"),GETPIVOTDATA("Standardabweichung (Stichprobe)",$A$24,"Standort","C"),1)</f>
        <v>2.132385100421982E-3</v>
      </c>
      <c r="F10">
        <f>(D10-($D$21*E10))^2/($D$21*E10)</f>
        <v>1.4462473957859028</v>
      </c>
    </row>
    <row r="11" spans="1:6" x14ac:dyDescent="0.35">
      <c r="A11">
        <v>2</v>
      </c>
      <c r="B11">
        <v>60</v>
      </c>
      <c r="C11" s="40">
        <v>60</v>
      </c>
      <c r="D11" s="8">
        <v>1</v>
      </c>
      <c r="E11" s="42">
        <f>_xlfn.NORM.DIST(C11,GETPIVOTDATA("Mittelwert",$A$24,"Standort","C"),GETPIVOTDATA("Standardabweichung (Stichprobe)",$A$24,"Standort","C"),1)-_xlfn.NORM.DIST(C10,GETPIVOTDATA("Mittelwert",$A$24,"Standort","C"),GETPIVOTDATA("Standardabweichung (Stichprobe)",$A$24,"Standort","C"),1)</f>
        <v>8.8638620789158462E-3</v>
      </c>
      <c r="F11">
        <f t="shared" ref="F11:F19" si="0">(D11-($D$21*E11))^2/($D$21*E11)</f>
        <v>8.1696911063613722E-2</v>
      </c>
    </row>
    <row r="12" spans="1:6" x14ac:dyDescent="0.35">
      <c r="A12">
        <v>3</v>
      </c>
      <c r="B12">
        <v>65</v>
      </c>
      <c r="C12" s="40">
        <v>65</v>
      </c>
      <c r="D12" s="8">
        <v>5</v>
      </c>
      <c r="E12" s="42">
        <f t="shared" ref="E12:E19" si="1">_xlfn.NORM.DIST(C12,GETPIVOTDATA("Mittelwert",$A$24,"Standort","C"),GETPIVOTDATA("Standardabweichung (Stichprobe)",$A$24,"Standort","C"),1)-_xlfn.NORM.DIST(C11,GETPIVOTDATA("Mittelwert",$A$24,"Standort","C"),GETPIVOTDATA("Standardabweichung (Stichprobe)",$A$24,"Standort","C"),1)</f>
        <v>3.1437932304517045E-2</v>
      </c>
      <c r="F12">
        <f t="shared" si="0"/>
        <v>1.7141132367927699E-2</v>
      </c>
    </row>
    <row r="13" spans="1:6" x14ac:dyDescent="0.35">
      <c r="A13">
        <v>4</v>
      </c>
      <c r="B13">
        <v>70</v>
      </c>
      <c r="C13" s="40">
        <v>70</v>
      </c>
      <c r="D13" s="8">
        <v>13</v>
      </c>
      <c r="E13" s="42">
        <f t="shared" si="1"/>
        <v>8.146253364380765E-2</v>
      </c>
      <c r="F13">
        <f t="shared" si="0"/>
        <v>4.9868938470594204E-2</v>
      </c>
    </row>
    <row r="14" spans="1:6" x14ac:dyDescent="0.35">
      <c r="A14">
        <v>5</v>
      </c>
      <c r="B14">
        <v>75</v>
      </c>
      <c r="C14" s="40">
        <v>75</v>
      </c>
      <c r="D14" s="8">
        <v>17</v>
      </c>
      <c r="E14" s="42">
        <f t="shared" si="1"/>
        <v>0.15425546808551355</v>
      </c>
      <c r="F14">
        <f t="shared" si="0"/>
        <v>1.6284230959131194</v>
      </c>
    </row>
    <row r="15" spans="1:6" x14ac:dyDescent="0.35">
      <c r="A15">
        <v>6</v>
      </c>
      <c r="B15">
        <v>80</v>
      </c>
      <c r="C15" s="40">
        <v>80</v>
      </c>
      <c r="D15" s="8">
        <v>36</v>
      </c>
      <c r="E15" s="42">
        <f t="shared" si="1"/>
        <v>0.21348913149391052</v>
      </c>
      <c r="F15">
        <f t="shared" si="0"/>
        <v>0.49381400169817136</v>
      </c>
    </row>
    <row r="16" spans="1:6" x14ac:dyDescent="0.35">
      <c r="A16">
        <v>7</v>
      </c>
      <c r="B16">
        <v>85</v>
      </c>
      <c r="C16" s="40">
        <v>85</v>
      </c>
      <c r="D16" s="8">
        <v>35</v>
      </c>
      <c r="E16" s="42">
        <f t="shared" si="1"/>
        <v>0.21597428169047234</v>
      </c>
      <c r="F16">
        <f t="shared" si="0"/>
        <v>0.20928649808270786</v>
      </c>
    </row>
    <row r="17" spans="1:8" x14ac:dyDescent="0.35">
      <c r="A17">
        <v>8</v>
      </c>
      <c r="B17">
        <v>90</v>
      </c>
      <c r="C17" s="40">
        <v>90</v>
      </c>
      <c r="D17" s="8">
        <v>24</v>
      </c>
      <c r="E17" s="42">
        <f t="shared" si="1"/>
        <v>0.15970582442541625</v>
      </c>
      <c r="F17">
        <f t="shared" si="0"/>
        <v>8.128000559124659E-5</v>
      </c>
    </row>
    <row r="18" spans="1:8" x14ac:dyDescent="0.35">
      <c r="A18">
        <v>9</v>
      </c>
      <c r="B18">
        <v>95</v>
      </c>
      <c r="C18" s="40">
        <v>95</v>
      </c>
      <c r="D18" s="8">
        <v>10</v>
      </c>
      <c r="E18" s="42">
        <f t="shared" si="1"/>
        <v>8.6316953660701135E-2</v>
      </c>
      <c r="F18">
        <f t="shared" si="0"/>
        <v>0.67101611428344732</v>
      </c>
    </row>
    <row r="19" spans="1:8" x14ac:dyDescent="0.35">
      <c r="A19">
        <v>10</v>
      </c>
      <c r="B19">
        <v>100</v>
      </c>
      <c r="C19" s="40">
        <v>100</v>
      </c>
      <c r="D19" s="8">
        <v>8</v>
      </c>
      <c r="E19" s="42">
        <f t="shared" si="1"/>
        <v>3.4092336382225641E-2</v>
      </c>
      <c r="F19">
        <f t="shared" si="0"/>
        <v>1.6288820434093993</v>
      </c>
    </row>
    <row r="20" spans="1:8" ht="15" thickBot="1" x14ac:dyDescent="0.4">
      <c r="C20" s="14" t="s">
        <v>449</v>
      </c>
      <c r="D20" s="14">
        <v>0</v>
      </c>
    </row>
    <row r="21" spans="1:8" x14ac:dyDescent="0.35">
      <c r="C21" t="s">
        <v>456</v>
      </c>
      <c r="D21">
        <f>SUM(D10:D20)</f>
        <v>150</v>
      </c>
    </row>
    <row r="23" spans="1:8" x14ac:dyDescent="0.35">
      <c r="A23" t="s">
        <v>482</v>
      </c>
    </row>
    <row r="24" spans="1:8" x14ac:dyDescent="0.35">
      <c r="A24" s="13" t="s">
        <v>461</v>
      </c>
      <c r="B24" s="13" t="s">
        <v>13</v>
      </c>
      <c r="C24" t="s">
        <v>458</v>
      </c>
    </row>
    <row r="25" spans="1:8" x14ac:dyDescent="0.35">
      <c r="A25" s="6" t="s">
        <v>1</v>
      </c>
      <c r="B25" s="18">
        <v>80.523408478632817</v>
      </c>
      <c r="C25" s="18">
        <v>5.4725910168844676</v>
      </c>
    </row>
    <row r="26" spans="1:8" x14ac:dyDescent="0.35">
      <c r="A26" s="6" t="s">
        <v>2</v>
      </c>
      <c r="B26" s="18">
        <v>77.761986492150754</v>
      </c>
      <c r="C26" s="18">
        <v>12.064017899308665</v>
      </c>
    </row>
    <row r="27" spans="1:8" x14ac:dyDescent="0.35">
      <c r="A27" s="46" t="s">
        <v>29</v>
      </c>
      <c r="B27" s="47">
        <v>80.184650808312696</v>
      </c>
      <c r="C27" s="47">
        <v>8.8123435909267531</v>
      </c>
    </row>
    <row r="28" spans="1:8" x14ac:dyDescent="0.35">
      <c r="A28" s="6" t="s">
        <v>6</v>
      </c>
      <c r="B28" s="7"/>
      <c r="C28" s="7"/>
    </row>
    <row r="29" spans="1:8" x14ac:dyDescent="0.35">
      <c r="A29" s="6" t="s">
        <v>5</v>
      </c>
      <c r="B29" s="7">
        <v>79.490015259698751</v>
      </c>
      <c r="C29" s="7">
        <v>9.2478138424870835</v>
      </c>
    </row>
    <row r="32" spans="1:8" x14ac:dyDescent="0.35">
      <c r="A32" t="s">
        <v>483</v>
      </c>
      <c r="H32">
        <f>5/D21</f>
        <v>3.3333333333333333E-2</v>
      </c>
    </row>
    <row r="33" spans="1:6" x14ac:dyDescent="0.35">
      <c r="A33" t="s">
        <v>484</v>
      </c>
    </row>
    <row r="34" spans="1:6" ht="15" thickBot="1" x14ac:dyDescent="0.4"/>
    <row r="35" spans="1:6" ht="30" customHeight="1" x14ac:dyDescent="0.35">
      <c r="A35" t="s">
        <v>447</v>
      </c>
      <c r="B35" t="s">
        <v>448</v>
      </c>
      <c r="C35" s="15" t="s">
        <v>448</v>
      </c>
      <c r="D35" s="15" t="s">
        <v>450</v>
      </c>
      <c r="E35" s="41" t="s">
        <v>17</v>
      </c>
      <c r="F35" s="41" t="s">
        <v>14</v>
      </c>
    </row>
    <row r="36" spans="1:6" x14ac:dyDescent="0.35">
      <c r="A36" s="10" t="s">
        <v>460</v>
      </c>
      <c r="B36">
        <v>65</v>
      </c>
      <c r="C36" s="40">
        <v>65</v>
      </c>
      <c r="D36">
        <f>SUM(D10:D12)</f>
        <v>7</v>
      </c>
      <c r="E36" s="42">
        <f>_xlfn.NORM.DIST(C36,GETPIVOTDATA("Mittelwert",$A$24,"Standort","C"),GETPIVOTDATA("Standardabweichung (Stichprobe)",$A$24,"Standort","C"),1)</f>
        <v>4.2434179483854875E-2</v>
      </c>
      <c r="F36">
        <f>(D36-($D$21*E36))^2/($D$21*E36)</f>
        <v>6.3323768612570469E-2</v>
      </c>
    </row>
    <row r="37" spans="1:6" x14ac:dyDescent="0.35">
      <c r="A37">
        <v>4</v>
      </c>
      <c r="B37">
        <v>70</v>
      </c>
      <c r="C37" s="40">
        <v>70</v>
      </c>
      <c r="D37" s="8">
        <v>13</v>
      </c>
      <c r="E37" s="42">
        <f>_xlfn.NORM.DIST(C37,GETPIVOTDATA("Mittelwert",$A$24,"Standort","C"),GETPIVOTDATA("Standardabweichung (Stichprobe)",$A$24,"Standort","C"),1)-_xlfn.NORM.DIST(C36,GETPIVOTDATA("Mittelwert",$A$24,"Standort","C"),GETPIVOTDATA("Standardabweichung (Stichprobe)",$A$24,"Standort","C"),1)</f>
        <v>8.146253364380765E-2</v>
      </c>
      <c r="F37">
        <f t="shared" ref="F37:F43" si="2">(D37-($D$21*E37))^2/($D$21*E37)</f>
        <v>4.9868938470594204E-2</v>
      </c>
    </row>
    <row r="38" spans="1:6" x14ac:dyDescent="0.35">
      <c r="A38">
        <v>5</v>
      </c>
      <c r="B38">
        <v>75</v>
      </c>
      <c r="C38" s="40">
        <v>75</v>
      </c>
      <c r="D38" s="8">
        <v>17</v>
      </c>
      <c r="E38" s="42">
        <f t="shared" ref="E38:E43" si="3">_xlfn.NORM.DIST(C38,GETPIVOTDATA("Mittelwert",$A$24,"Standort","C"),GETPIVOTDATA("Standardabweichung (Stichprobe)",$A$24,"Standort","C"),1)-_xlfn.NORM.DIST(C37,GETPIVOTDATA("Mittelwert",$A$24,"Standort","C"),GETPIVOTDATA("Standardabweichung (Stichprobe)",$A$24,"Standort","C"),1)</f>
        <v>0.15425546808551355</v>
      </c>
      <c r="F38">
        <f t="shared" si="2"/>
        <v>1.6284230959131194</v>
      </c>
    </row>
    <row r="39" spans="1:6" x14ac:dyDescent="0.35">
      <c r="A39">
        <v>6</v>
      </c>
      <c r="B39">
        <v>80</v>
      </c>
      <c r="C39" s="40">
        <v>80</v>
      </c>
      <c r="D39" s="8">
        <v>36</v>
      </c>
      <c r="E39" s="42">
        <f t="shared" si="3"/>
        <v>0.21348913149391052</v>
      </c>
      <c r="F39">
        <f t="shared" si="2"/>
        <v>0.49381400169817136</v>
      </c>
    </row>
    <row r="40" spans="1:6" x14ac:dyDescent="0.35">
      <c r="A40">
        <v>7</v>
      </c>
      <c r="B40">
        <v>85</v>
      </c>
      <c r="C40" s="40">
        <v>85</v>
      </c>
      <c r="D40" s="8">
        <v>35</v>
      </c>
      <c r="E40" s="42">
        <f t="shared" si="3"/>
        <v>0.21597428169047234</v>
      </c>
      <c r="F40">
        <f t="shared" si="2"/>
        <v>0.20928649808270786</v>
      </c>
    </row>
    <row r="41" spans="1:6" x14ac:dyDescent="0.35">
      <c r="A41">
        <v>8</v>
      </c>
      <c r="B41">
        <v>90</v>
      </c>
      <c r="C41" s="40">
        <v>90</v>
      </c>
      <c r="D41" s="8">
        <v>24</v>
      </c>
      <c r="E41" s="42">
        <f t="shared" si="3"/>
        <v>0.15970582442541625</v>
      </c>
      <c r="F41">
        <f t="shared" si="2"/>
        <v>8.128000559124659E-5</v>
      </c>
    </row>
    <row r="42" spans="1:6" x14ac:dyDescent="0.35">
      <c r="A42">
        <v>9</v>
      </c>
      <c r="B42">
        <v>95</v>
      </c>
      <c r="C42" s="40">
        <v>95</v>
      </c>
      <c r="D42" s="8">
        <v>10</v>
      </c>
      <c r="E42" s="42">
        <f t="shared" si="3"/>
        <v>8.6316953660701135E-2</v>
      </c>
      <c r="F42">
        <f t="shared" si="2"/>
        <v>0.67101611428344732</v>
      </c>
    </row>
    <row r="43" spans="1:6" x14ac:dyDescent="0.35">
      <c r="A43">
        <v>10</v>
      </c>
      <c r="B43">
        <v>100</v>
      </c>
      <c r="C43" s="40">
        <v>100</v>
      </c>
      <c r="D43" s="8">
        <v>8</v>
      </c>
      <c r="E43" s="42">
        <f t="shared" si="3"/>
        <v>3.4092336382225641E-2</v>
      </c>
      <c r="F43">
        <f t="shared" si="2"/>
        <v>1.6288820434093993</v>
      </c>
    </row>
    <row r="44" spans="1:6" ht="15" thickBot="1" x14ac:dyDescent="0.4">
      <c r="C44" s="14" t="s">
        <v>449</v>
      </c>
      <c r="D44" s="14">
        <v>0</v>
      </c>
    </row>
    <row r="45" spans="1:6" x14ac:dyDescent="0.35">
      <c r="C45" t="s">
        <v>456</v>
      </c>
      <c r="D45">
        <f>SUM(D34:D44)</f>
        <v>150</v>
      </c>
    </row>
    <row r="48" spans="1:6" x14ac:dyDescent="0.35">
      <c r="A48" t="s">
        <v>18</v>
      </c>
      <c r="C48">
        <f>SUM(F36:F43)</f>
        <v>4.7446957404756018</v>
      </c>
    </row>
    <row r="49" spans="1:9" x14ac:dyDescent="0.35">
      <c r="A49" t="s">
        <v>19</v>
      </c>
      <c r="C49">
        <f>COUNTA(A36:A44)</f>
        <v>8</v>
      </c>
    </row>
    <row r="51" spans="1:9" x14ac:dyDescent="0.35">
      <c r="A51" s="12" t="s">
        <v>3</v>
      </c>
      <c r="B51" s="12">
        <f>_xlfn.CHISQ.DIST.RT(C48,C49-1-2)</f>
        <v>0.44782544418447479</v>
      </c>
    </row>
    <row r="52" spans="1:9" ht="16.5" x14ac:dyDescent="0.45">
      <c r="A52" t="s">
        <v>485</v>
      </c>
    </row>
    <row r="53" spans="1:9" ht="16.5" x14ac:dyDescent="0.45">
      <c r="A53" s="12" t="s">
        <v>465</v>
      </c>
      <c r="B53" s="12"/>
      <c r="C53" s="12"/>
      <c r="D53" s="12"/>
      <c r="E53" s="43">
        <f>B51</f>
        <v>0.44782544418447479</v>
      </c>
      <c r="F53" s="3"/>
      <c r="G53" s="3"/>
      <c r="H53" s="3"/>
      <c r="I53" s="3"/>
    </row>
    <row r="54" spans="1:9" ht="16.5" x14ac:dyDescent="0.45">
      <c r="A54" s="12" t="s">
        <v>466</v>
      </c>
      <c r="B54" s="12"/>
      <c r="C54" s="12"/>
      <c r="D54" s="12"/>
      <c r="E54" s="12"/>
      <c r="F54" s="3"/>
      <c r="G54" s="3"/>
      <c r="H54" s="3"/>
      <c r="I54" s="3"/>
    </row>
    <row r="55" spans="1:9" x14ac:dyDescent="0.35">
      <c r="A55" s="17" t="s">
        <v>12</v>
      </c>
      <c r="B55" s="17"/>
      <c r="C55" s="17"/>
      <c r="D55" s="17"/>
      <c r="E55" s="17"/>
      <c r="F55" s="3"/>
      <c r="G55" s="3"/>
      <c r="H55" s="3"/>
      <c r="I55" s="3"/>
    </row>
    <row r="56" spans="1:9" x14ac:dyDescent="0.35">
      <c r="A56" s="17"/>
      <c r="B56" s="17"/>
      <c r="C56" s="20" t="s">
        <v>16</v>
      </c>
      <c r="D56" s="17">
        <v>0.05</v>
      </c>
      <c r="E56" s="17"/>
    </row>
    <row r="57" spans="1:9" ht="17.5" x14ac:dyDescent="0.45">
      <c r="A57" s="17" t="s">
        <v>463</v>
      </c>
      <c r="B57" s="17"/>
      <c r="C57" s="17"/>
      <c r="D57" s="17"/>
      <c r="E57" s="17"/>
      <c r="F57" s="17">
        <f>_xlfn.CHISQ.INV(1-D56,C49-1-2)</f>
        <v>11.070497693516351</v>
      </c>
      <c r="G57" t="s">
        <v>486</v>
      </c>
    </row>
    <row r="58" spans="1:9" ht="16.5" x14ac:dyDescent="0.45">
      <c r="A58" s="17" t="s">
        <v>549</v>
      </c>
      <c r="B58" s="17"/>
      <c r="C58" s="17"/>
      <c r="D58" s="17"/>
      <c r="E58" s="17"/>
      <c r="F58" s="17"/>
      <c r="G58" s="17"/>
      <c r="H58" s="17"/>
    </row>
    <row r="61" spans="1:9" ht="15.5" x14ac:dyDescent="0.35">
      <c r="A61" s="36" t="s">
        <v>470</v>
      </c>
      <c r="B61" s="2"/>
      <c r="C61" s="2"/>
      <c r="D61" s="2"/>
      <c r="E61" s="2"/>
    </row>
    <row r="63" spans="1:9" x14ac:dyDescent="0.35">
      <c r="A63" t="s">
        <v>8</v>
      </c>
      <c r="B63" t="s">
        <v>23</v>
      </c>
    </row>
    <row r="64" spans="1:9" x14ac:dyDescent="0.35">
      <c r="A64" t="s">
        <v>9</v>
      </c>
      <c r="B64" t="s">
        <v>472</v>
      </c>
    </row>
    <row r="65" spans="1:6" x14ac:dyDescent="0.35">
      <c r="A65" t="s">
        <v>10</v>
      </c>
      <c r="B65" t="s">
        <v>15</v>
      </c>
    </row>
    <row r="66" spans="1:6" x14ac:dyDescent="0.35">
      <c r="A66" t="s">
        <v>487</v>
      </c>
      <c r="B66" t="s">
        <v>31</v>
      </c>
    </row>
    <row r="67" spans="1:6" x14ac:dyDescent="0.35">
      <c r="A67" t="s">
        <v>488</v>
      </c>
      <c r="B67" t="s">
        <v>32</v>
      </c>
    </row>
    <row r="69" spans="1:6" ht="17.5" x14ac:dyDescent="0.45">
      <c r="A69" t="s">
        <v>533</v>
      </c>
      <c r="B69" t="s">
        <v>534</v>
      </c>
    </row>
    <row r="71" spans="1:6" x14ac:dyDescent="0.35">
      <c r="A71" t="s">
        <v>473</v>
      </c>
    </row>
    <row r="72" spans="1:6" ht="16.5" x14ac:dyDescent="0.45">
      <c r="A72" t="s">
        <v>487</v>
      </c>
      <c r="B72">
        <f>GETPIVOTDATA("Standardabweichung (Stichprobe)",$A$24,"Standort","A")^2</f>
        <v>29.949252438084571</v>
      </c>
      <c r="D72" t="s">
        <v>491</v>
      </c>
      <c r="E72">
        <f>'b)'!D37</f>
        <v>150</v>
      </c>
    </row>
    <row r="73" spans="1:6" ht="16.5" x14ac:dyDescent="0.45">
      <c r="A73" t="s">
        <v>488</v>
      </c>
      <c r="B73">
        <f>GETPIVOTDATA("Standardabweichung (Stichprobe)",$A$24,"Standort","C")^2</f>
        <v>77.657399564547816</v>
      </c>
      <c r="D73" t="s">
        <v>492</v>
      </c>
      <c r="E73">
        <f>D45</f>
        <v>150</v>
      </c>
    </row>
    <row r="74" spans="1:6" x14ac:dyDescent="0.35">
      <c r="A74" t="s">
        <v>20</v>
      </c>
      <c r="B74">
        <f>B72/B73</f>
        <v>0.385658708713149</v>
      </c>
    </row>
    <row r="75" spans="1:6" ht="15" thickBot="1" x14ac:dyDescent="0.4"/>
    <row r="76" spans="1:6" x14ac:dyDescent="0.35">
      <c r="A76" s="26" t="s">
        <v>474</v>
      </c>
      <c r="B76" s="27"/>
      <c r="C76" s="28"/>
      <c r="D76" s="27"/>
      <c r="E76" s="27">
        <v>0.05</v>
      </c>
      <c r="F76" s="37"/>
    </row>
    <row r="77" spans="1:6" ht="16.5" x14ac:dyDescent="0.45">
      <c r="A77" s="17" t="s">
        <v>489</v>
      </c>
      <c r="B77" s="30"/>
      <c r="C77" s="44"/>
      <c r="D77" s="30"/>
      <c r="E77" s="30">
        <f>_xlfn.F.INV(E76/2,E72-1,E73-1)</f>
        <v>0.72443374506793989</v>
      </c>
      <c r="F77" s="38"/>
    </row>
    <row r="78" spans="1:6" ht="16.5" x14ac:dyDescent="0.45">
      <c r="A78" s="17" t="s">
        <v>490</v>
      </c>
      <c r="B78" s="30"/>
      <c r="C78" s="30"/>
      <c r="D78" s="30"/>
      <c r="E78" s="30">
        <f>_xlfn.F.INV(1-(E76/2),E72-1,E73-1)</f>
        <v>1.3803884852247132</v>
      </c>
      <c r="F78" s="38"/>
    </row>
    <row r="79" spans="1:6" ht="16.5" x14ac:dyDescent="0.45">
      <c r="A79" s="17" t="s">
        <v>493</v>
      </c>
      <c r="B79" s="30"/>
      <c r="C79" s="30"/>
      <c r="D79" s="30"/>
      <c r="E79" s="30"/>
      <c r="F79" s="38"/>
    </row>
    <row r="80" spans="1:6" ht="15" thickBot="1" x14ac:dyDescent="0.4">
      <c r="A80" s="31" t="s">
        <v>494</v>
      </c>
      <c r="B80" s="32"/>
      <c r="C80" s="32"/>
      <c r="D80" s="32"/>
      <c r="E80" s="32"/>
      <c r="F80" s="33"/>
    </row>
    <row r="81" spans="1:12" ht="15" thickBot="1" x14ac:dyDescent="0.4">
      <c r="A81" s="3"/>
      <c r="B81" s="3"/>
      <c r="C81" s="3"/>
      <c r="D81" s="3"/>
      <c r="E81" s="3"/>
      <c r="F81" s="3"/>
    </row>
    <row r="82" spans="1:12" x14ac:dyDescent="0.35">
      <c r="A82" s="34" t="s">
        <v>3</v>
      </c>
      <c r="B82" s="21" t="s">
        <v>476</v>
      </c>
      <c r="C82" s="21">
        <f>B74</f>
        <v>0.385658708713149</v>
      </c>
      <c r="D82" s="22" t="s">
        <v>543</v>
      </c>
    </row>
    <row r="83" spans="1:12" ht="15" thickBot="1" x14ac:dyDescent="0.4">
      <c r="A83" s="23"/>
      <c r="B83" s="35">
        <f>_xlfn.F.DIST(B74,E72-1,E73-1,1)*2</f>
        <v>1.1902119583182202E-8</v>
      </c>
      <c r="C83" s="24"/>
      <c r="D83" s="25"/>
    </row>
    <row r="85" spans="1:12" x14ac:dyDescent="0.35">
      <c r="A85" t="s">
        <v>542</v>
      </c>
    </row>
    <row r="86" spans="1:12" x14ac:dyDescent="0.35">
      <c r="A86" s="52">
        <f>B83</f>
        <v>1.1902119583182202E-8</v>
      </c>
    </row>
    <row r="88" spans="1:12" x14ac:dyDescent="0.35">
      <c r="A88" s="12" t="s">
        <v>562</v>
      </c>
      <c r="B88" s="12"/>
      <c r="C88" s="12"/>
      <c r="D88" s="12"/>
    </row>
    <row r="89" spans="1:12" x14ac:dyDescent="0.35">
      <c r="A89" s="12" t="s">
        <v>556</v>
      </c>
      <c r="B89" s="12"/>
      <c r="C89" s="12"/>
      <c r="D89" s="12"/>
    </row>
    <row r="90" spans="1:12" ht="15" thickBot="1" x14ac:dyDescent="0.4">
      <c r="J90" s="5"/>
      <c r="K90" s="5"/>
    </row>
    <row r="91" spans="1:12" x14ac:dyDescent="0.35">
      <c r="A91" s="15"/>
      <c r="B91" s="15" t="s">
        <v>1</v>
      </c>
      <c r="C91" s="15" t="s">
        <v>29</v>
      </c>
      <c r="J91" s="1"/>
      <c r="K91" s="39"/>
      <c r="L91" s="39"/>
    </row>
    <row r="92" spans="1:12" x14ac:dyDescent="0.35">
      <c r="A92" s="8" t="s">
        <v>13</v>
      </c>
      <c r="B92" s="8">
        <v>80.523408478632817</v>
      </c>
      <c r="C92" s="8">
        <v>80.184650808312696</v>
      </c>
      <c r="J92" s="1"/>
      <c r="K92" s="39"/>
      <c r="L92" s="39"/>
    </row>
    <row r="93" spans="1:12" x14ac:dyDescent="0.35">
      <c r="A93" s="8" t="s">
        <v>15</v>
      </c>
      <c r="B93" s="8">
        <v>29.949252438084798</v>
      </c>
      <c r="C93" s="8">
        <v>77.657399564547831</v>
      </c>
      <c r="J93" s="1"/>
      <c r="K93" s="39"/>
      <c r="L93" s="39"/>
    </row>
    <row r="94" spans="1:12" x14ac:dyDescent="0.35">
      <c r="A94" s="8" t="s">
        <v>557</v>
      </c>
      <c r="B94" s="8">
        <v>150</v>
      </c>
      <c r="C94" s="8">
        <v>150</v>
      </c>
      <c r="J94" s="1"/>
      <c r="K94" s="39"/>
      <c r="L94" s="39"/>
    </row>
    <row r="95" spans="1:12" x14ac:dyDescent="0.35">
      <c r="A95" s="8" t="s">
        <v>558</v>
      </c>
      <c r="B95" s="8">
        <v>149</v>
      </c>
      <c r="C95" s="8">
        <v>149</v>
      </c>
      <c r="J95" s="1"/>
      <c r="K95" s="39"/>
      <c r="L95" s="39"/>
    </row>
    <row r="96" spans="1:12" x14ac:dyDescent="0.35">
      <c r="A96" s="8" t="s">
        <v>559</v>
      </c>
      <c r="B96" s="8">
        <v>0.38565870871315189</v>
      </c>
      <c r="C96" s="8"/>
      <c r="J96" s="1"/>
      <c r="K96" s="39"/>
      <c r="L96" s="39"/>
    </row>
    <row r="97" spans="1:12" x14ac:dyDescent="0.35">
      <c r="A97" s="8" t="s">
        <v>560</v>
      </c>
      <c r="B97" s="8">
        <v>5.9510598671153048E-9</v>
      </c>
      <c r="C97" s="8"/>
      <c r="J97" s="1"/>
      <c r="K97" s="39"/>
      <c r="L97" s="39"/>
    </row>
    <row r="98" spans="1:12" ht="15" thickBot="1" x14ac:dyDescent="0.4">
      <c r="A98" s="14" t="s">
        <v>561</v>
      </c>
      <c r="B98" s="14">
        <v>0.7631007311355047</v>
      </c>
      <c r="C98" s="14"/>
      <c r="J98" s="1"/>
      <c r="K98" s="39"/>
      <c r="L98" s="39"/>
    </row>
    <row r="99" spans="1:12" x14ac:dyDescent="0.35">
      <c r="A99" s="56" t="s">
        <v>3</v>
      </c>
      <c r="B99" s="12">
        <f>B97*2</f>
        <v>1.190211973423061E-8</v>
      </c>
      <c r="J99" s="1"/>
      <c r="K99" s="39"/>
      <c r="L99" s="39"/>
    </row>
    <row r="100" spans="1:12" x14ac:dyDescent="0.35">
      <c r="J100" s="1"/>
      <c r="K100" s="39"/>
      <c r="L100" s="39"/>
    </row>
    <row r="101" spans="1:12" x14ac:dyDescent="0.35">
      <c r="J101" s="1"/>
      <c r="K101" s="39"/>
      <c r="L101" s="39"/>
    </row>
    <row r="102" spans="1:12" x14ac:dyDescent="0.35">
      <c r="J102" s="1"/>
      <c r="K102" s="39"/>
      <c r="L102" s="39"/>
    </row>
    <row r="103" spans="1:12" x14ac:dyDescent="0.35">
      <c r="J103" s="1"/>
      <c r="K103" s="39"/>
      <c r="L103" s="39"/>
    </row>
    <row r="104" spans="1:12" x14ac:dyDescent="0.35">
      <c r="J104" s="1"/>
      <c r="K104" s="39"/>
      <c r="L104" s="39"/>
    </row>
    <row r="105" spans="1:12" x14ac:dyDescent="0.35">
      <c r="J105" s="1"/>
      <c r="K105" s="39"/>
      <c r="L105" s="39"/>
    </row>
    <row r="106" spans="1:12" x14ac:dyDescent="0.35">
      <c r="J106" s="1"/>
      <c r="K106" s="39"/>
      <c r="L106" s="39"/>
    </row>
    <row r="107" spans="1:12" x14ac:dyDescent="0.35">
      <c r="J107" s="1"/>
      <c r="K107" s="39"/>
      <c r="L107" s="39"/>
    </row>
    <row r="108" spans="1:12" x14ac:dyDescent="0.35">
      <c r="J108" s="1"/>
      <c r="K108" s="39"/>
      <c r="L108" s="39"/>
    </row>
    <row r="109" spans="1:12" x14ac:dyDescent="0.35">
      <c r="J109" s="1"/>
      <c r="K109" s="39"/>
      <c r="L109" s="39"/>
    </row>
    <row r="110" spans="1:12" x14ac:dyDescent="0.35">
      <c r="J110" s="1"/>
      <c r="K110" s="39"/>
      <c r="L110" s="39"/>
    </row>
    <row r="111" spans="1:12" x14ac:dyDescent="0.35">
      <c r="J111" s="1"/>
      <c r="K111" s="39"/>
      <c r="L111" s="39"/>
    </row>
    <row r="112" spans="1:12" x14ac:dyDescent="0.35">
      <c r="J112" s="1"/>
      <c r="K112" s="39"/>
      <c r="L112" s="39"/>
    </row>
    <row r="113" spans="10:12" x14ac:dyDescent="0.35">
      <c r="J113" s="1"/>
      <c r="K113" s="39"/>
      <c r="L113" s="39"/>
    </row>
    <row r="114" spans="10:12" x14ac:dyDescent="0.35">
      <c r="J114" s="1"/>
      <c r="K114" s="39"/>
      <c r="L114" s="39"/>
    </row>
    <row r="115" spans="10:12" x14ac:dyDescent="0.35">
      <c r="J115" s="1"/>
      <c r="K115" s="39"/>
      <c r="L115" s="39"/>
    </row>
    <row r="116" spans="10:12" x14ac:dyDescent="0.35">
      <c r="J116" s="1"/>
      <c r="K116" s="39"/>
      <c r="L116" s="39"/>
    </row>
    <row r="117" spans="10:12" x14ac:dyDescent="0.35">
      <c r="J117" s="1"/>
      <c r="K117" s="39"/>
      <c r="L117" s="39"/>
    </row>
    <row r="118" spans="10:12" x14ac:dyDescent="0.35">
      <c r="J118" s="1"/>
      <c r="K118" s="39"/>
      <c r="L118" s="39"/>
    </row>
    <row r="119" spans="10:12" x14ac:dyDescent="0.35">
      <c r="J119" s="1"/>
      <c r="K119" s="39"/>
      <c r="L119" s="39"/>
    </row>
    <row r="120" spans="10:12" x14ac:dyDescent="0.35">
      <c r="J120" s="1"/>
      <c r="K120" s="39"/>
      <c r="L120" s="39"/>
    </row>
    <row r="121" spans="10:12" x14ac:dyDescent="0.35">
      <c r="J121" s="1"/>
      <c r="K121" s="39"/>
      <c r="L121" s="39"/>
    </row>
    <row r="122" spans="10:12" x14ac:dyDescent="0.35">
      <c r="J122" s="1"/>
      <c r="K122" s="39"/>
      <c r="L122" s="39"/>
    </row>
    <row r="123" spans="10:12" x14ac:dyDescent="0.35">
      <c r="J123" s="1"/>
      <c r="K123" s="39"/>
      <c r="L123" s="39"/>
    </row>
    <row r="124" spans="10:12" x14ac:dyDescent="0.35">
      <c r="J124" s="1"/>
      <c r="K124" s="39"/>
      <c r="L124" s="39"/>
    </row>
    <row r="125" spans="10:12" x14ac:dyDescent="0.35">
      <c r="J125" s="1"/>
      <c r="K125" s="39"/>
      <c r="L125" s="39"/>
    </row>
    <row r="126" spans="10:12" x14ac:dyDescent="0.35">
      <c r="J126" s="1"/>
      <c r="K126" s="39"/>
      <c r="L126" s="39"/>
    </row>
    <row r="127" spans="10:12" x14ac:dyDescent="0.35">
      <c r="J127" s="1"/>
      <c r="K127" s="39"/>
      <c r="L127" s="39"/>
    </row>
    <row r="128" spans="10:12" x14ac:dyDescent="0.35">
      <c r="J128" s="1"/>
      <c r="K128" s="39"/>
      <c r="L128" s="39"/>
    </row>
    <row r="129" spans="10:12" x14ac:dyDescent="0.35">
      <c r="J129" s="1"/>
      <c r="K129" s="39"/>
      <c r="L129" s="39"/>
    </row>
    <row r="130" spans="10:12" x14ac:dyDescent="0.35">
      <c r="J130" s="1"/>
      <c r="K130" s="39"/>
      <c r="L130" s="39"/>
    </row>
    <row r="131" spans="10:12" x14ac:dyDescent="0.35">
      <c r="J131" s="1"/>
      <c r="K131" s="39"/>
      <c r="L131" s="39"/>
    </row>
    <row r="132" spans="10:12" x14ac:dyDescent="0.35">
      <c r="J132" s="1"/>
      <c r="K132" s="39"/>
      <c r="L132" s="39"/>
    </row>
    <row r="133" spans="10:12" x14ac:dyDescent="0.35">
      <c r="J133" s="1"/>
      <c r="K133" s="39"/>
      <c r="L133" s="39"/>
    </row>
    <row r="134" spans="10:12" x14ac:dyDescent="0.35">
      <c r="J134" s="1"/>
      <c r="K134" s="39"/>
      <c r="L134" s="39"/>
    </row>
    <row r="135" spans="10:12" x14ac:dyDescent="0.35">
      <c r="J135" s="1"/>
      <c r="K135" s="39"/>
      <c r="L135" s="39"/>
    </row>
    <row r="136" spans="10:12" x14ac:dyDescent="0.35">
      <c r="J136" s="1"/>
      <c r="K136" s="39"/>
      <c r="L136" s="39"/>
    </row>
    <row r="137" spans="10:12" x14ac:dyDescent="0.35">
      <c r="J137" s="1"/>
      <c r="K137" s="39"/>
      <c r="L137" s="39"/>
    </row>
    <row r="138" spans="10:12" x14ac:dyDescent="0.35">
      <c r="J138" s="1"/>
      <c r="K138" s="39"/>
      <c r="L138" s="39"/>
    </row>
    <row r="139" spans="10:12" x14ac:dyDescent="0.35">
      <c r="J139" s="1"/>
      <c r="K139" s="39"/>
      <c r="L139" s="39"/>
    </row>
    <row r="140" spans="10:12" x14ac:dyDescent="0.35">
      <c r="J140" s="1"/>
      <c r="K140" s="39"/>
      <c r="L140" s="39"/>
    </row>
    <row r="141" spans="10:12" x14ac:dyDescent="0.35">
      <c r="J141" s="1"/>
      <c r="K141" s="39"/>
      <c r="L141" s="39"/>
    </row>
    <row r="142" spans="10:12" x14ac:dyDescent="0.35">
      <c r="J142" s="1"/>
      <c r="K142" s="39"/>
      <c r="L142" s="39"/>
    </row>
    <row r="143" spans="10:12" x14ac:dyDescent="0.35">
      <c r="J143" s="1"/>
      <c r="K143" s="39"/>
      <c r="L143" s="39"/>
    </row>
    <row r="144" spans="10:12" x14ac:dyDescent="0.35">
      <c r="J144" s="1"/>
      <c r="K144" s="39"/>
      <c r="L144" s="39"/>
    </row>
    <row r="145" spans="10:12" x14ac:dyDescent="0.35">
      <c r="J145" s="1"/>
      <c r="K145" s="39"/>
      <c r="L145" s="39"/>
    </row>
    <row r="146" spans="10:12" x14ac:dyDescent="0.35">
      <c r="J146" s="1"/>
      <c r="K146" s="39"/>
      <c r="L146" s="39"/>
    </row>
    <row r="147" spans="10:12" x14ac:dyDescent="0.35">
      <c r="J147" s="1"/>
      <c r="K147" s="39"/>
      <c r="L147" s="39"/>
    </row>
    <row r="148" spans="10:12" x14ac:dyDescent="0.35">
      <c r="J148" s="1"/>
      <c r="K148" s="39"/>
      <c r="L148" s="39"/>
    </row>
    <row r="149" spans="10:12" x14ac:dyDescent="0.35">
      <c r="J149" s="1"/>
      <c r="K149" s="39"/>
      <c r="L149" s="39"/>
    </row>
    <row r="150" spans="10:12" x14ac:dyDescent="0.35">
      <c r="J150" s="1"/>
      <c r="K150" s="39"/>
      <c r="L150" s="39"/>
    </row>
    <row r="151" spans="10:12" x14ac:dyDescent="0.35">
      <c r="J151" s="1"/>
      <c r="K151" s="39"/>
      <c r="L151" s="39"/>
    </row>
    <row r="152" spans="10:12" x14ac:dyDescent="0.35">
      <c r="J152" s="1"/>
      <c r="K152" s="39"/>
      <c r="L152" s="39"/>
    </row>
    <row r="153" spans="10:12" x14ac:dyDescent="0.35">
      <c r="J153" s="1"/>
      <c r="K153" s="39"/>
      <c r="L153" s="39"/>
    </row>
    <row r="154" spans="10:12" x14ac:dyDescent="0.35">
      <c r="J154" s="1"/>
      <c r="K154" s="39"/>
      <c r="L154" s="39"/>
    </row>
    <row r="155" spans="10:12" x14ac:dyDescent="0.35">
      <c r="J155" s="1"/>
      <c r="K155" s="39"/>
      <c r="L155" s="39"/>
    </row>
    <row r="156" spans="10:12" x14ac:dyDescent="0.35">
      <c r="J156" s="1"/>
      <c r="K156" s="39"/>
      <c r="L156" s="39"/>
    </row>
    <row r="157" spans="10:12" x14ac:dyDescent="0.35">
      <c r="J157" s="1"/>
      <c r="K157" s="39"/>
      <c r="L157" s="39"/>
    </row>
    <row r="158" spans="10:12" x14ac:dyDescent="0.35">
      <c r="J158" s="1"/>
      <c r="K158" s="39"/>
      <c r="L158" s="39"/>
    </row>
    <row r="159" spans="10:12" x14ac:dyDescent="0.35">
      <c r="J159" s="1"/>
      <c r="K159" s="39"/>
      <c r="L159" s="39"/>
    </row>
    <row r="160" spans="10:12" x14ac:dyDescent="0.35">
      <c r="J160" s="1"/>
      <c r="K160" s="39"/>
      <c r="L160" s="39"/>
    </row>
    <row r="161" spans="10:12" x14ac:dyDescent="0.35">
      <c r="J161" s="1"/>
      <c r="K161" s="39"/>
      <c r="L161" s="39"/>
    </row>
    <row r="162" spans="10:12" x14ac:dyDescent="0.35">
      <c r="J162" s="1"/>
      <c r="K162" s="39"/>
      <c r="L162" s="39"/>
    </row>
    <row r="163" spans="10:12" x14ac:dyDescent="0.35">
      <c r="J163" s="1"/>
      <c r="K163" s="39"/>
      <c r="L163" s="39"/>
    </row>
    <row r="164" spans="10:12" x14ac:dyDescent="0.35">
      <c r="J164" s="1"/>
      <c r="K164" s="39"/>
      <c r="L164" s="39"/>
    </row>
    <row r="165" spans="10:12" x14ac:dyDescent="0.35">
      <c r="J165" s="1"/>
      <c r="K165" s="39"/>
      <c r="L165" s="39"/>
    </row>
    <row r="166" spans="10:12" x14ac:dyDescent="0.35">
      <c r="J166" s="1"/>
      <c r="K166" s="39"/>
      <c r="L166" s="39"/>
    </row>
    <row r="167" spans="10:12" x14ac:dyDescent="0.35">
      <c r="J167" s="1"/>
      <c r="K167" s="39"/>
      <c r="L167" s="39"/>
    </row>
    <row r="168" spans="10:12" x14ac:dyDescent="0.35">
      <c r="J168" s="1"/>
      <c r="K168" s="39"/>
      <c r="L168" s="39"/>
    </row>
    <row r="169" spans="10:12" x14ac:dyDescent="0.35">
      <c r="J169" s="1"/>
      <c r="K169" s="39"/>
      <c r="L169" s="39"/>
    </row>
    <row r="170" spans="10:12" x14ac:dyDescent="0.35">
      <c r="J170" s="1"/>
      <c r="K170" s="39"/>
      <c r="L170" s="39"/>
    </row>
    <row r="171" spans="10:12" x14ac:dyDescent="0.35">
      <c r="J171" s="1"/>
      <c r="K171" s="39"/>
      <c r="L171" s="39"/>
    </row>
    <row r="172" spans="10:12" x14ac:dyDescent="0.35">
      <c r="J172" s="1"/>
      <c r="K172" s="39"/>
      <c r="L172" s="39"/>
    </row>
    <row r="173" spans="10:12" x14ac:dyDescent="0.35">
      <c r="J173" s="1"/>
      <c r="K173" s="39"/>
      <c r="L173" s="39"/>
    </row>
    <row r="174" spans="10:12" x14ac:dyDescent="0.35">
      <c r="J174" s="1"/>
      <c r="K174" s="39"/>
      <c r="L174" s="39"/>
    </row>
    <row r="175" spans="10:12" x14ac:dyDescent="0.35">
      <c r="J175" s="1"/>
      <c r="K175" s="39"/>
      <c r="L175" s="39"/>
    </row>
    <row r="176" spans="10:12" x14ac:dyDescent="0.35">
      <c r="J176" s="1"/>
      <c r="K176" s="39"/>
      <c r="L176" s="39"/>
    </row>
    <row r="177" spans="10:12" x14ac:dyDescent="0.35">
      <c r="J177" s="1"/>
      <c r="K177" s="39"/>
      <c r="L177" s="39"/>
    </row>
    <row r="178" spans="10:12" x14ac:dyDescent="0.35">
      <c r="J178" s="1"/>
      <c r="K178" s="39"/>
      <c r="L178" s="39"/>
    </row>
    <row r="179" spans="10:12" x14ac:dyDescent="0.35">
      <c r="J179" s="1"/>
      <c r="K179" s="39"/>
      <c r="L179" s="39"/>
    </row>
    <row r="180" spans="10:12" x14ac:dyDescent="0.35">
      <c r="J180" s="1"/>
      <c r="K180" s="39"/>
      <c r="L180" s="39"/>
    </row>
    <row r="181" spans="10:12" x14ac:dyDescent="0.35">
      <c r="J181" s="1"/>
      <c r="K181" s="39"/>
      <c r="L181" s="39"/>
    </row>
    <row r="182" spans="10:12" x14ac:dyDescent="0.35">
      <c r="J182" s="1"/>
      <c r="K182" s="39"/>
      <c r="L182" s="39"/>
    </row>
    <row r="183" spans="10:12" x14ac:dyDescent="0.35">
      <c r="J183" s="1"/>
      <c r="K183" s="39"/>
      <c r="L183" s="39"/>
    </row>
    <row r="184" spans="10:12" x14ac:dyDescent="0.35">
      <c r="J184" s="1"/>
      <c r="K184" s="39"/>
      <c r="L184" s="39"/>
    </row>
    <row r="185" spans="10:12" x14ac:dyDescent="0.35">
      <c r="J185" s="1"/>
      <c r="K185" s="39"/>
      <c r="L185" s="39"/>
    </row>
    <row r="186" spans="10:12" x14ac:dyDescent="0.35">
      <c r="J186" s="1"/>
      <c r="K186" s="39"/>
      <c r="L186" s="39"/>
    </row>
    <row r="187" spans="10:12" x14ac:dyDescent="0.35">
      <c r="J187" s="1"/>
      <c r="K187" s="39"/>
      <c r="L187" s="39"/>
    </row>
    <row r="188" spans="10:12" x14ac:dyDescent="0.35">
      <c r="J188" s="1"/>
      <c r="K188" s="39"/>
      <c r="L188" s="39"/>
    </row>
    <row r="189" spans="10:12" x14ac:dyDescent="0.35">
      <c r="J189" s="1"/>
      <c r="K189" s="39"/>
      <c r="L189" s="39"/>
    </row>
    <row r="190" spans="10:12" x14ac:dyDescent="0.35">
      <c r="J190" s="1"/>
      <c r="K190" s="39"/>
      <c r="L190" s="39"/>
    </row>
    <row r="191" spans="10:12" x14ac:dyDescent="0.35">
      <c r="J191" s="1"/>
      <c r="K191" s="39"/>
      <c r="L191" s="39"/>
    </row>
    <row r="192" spans="10:12" x14ac:dyDescent="0.35">
      <c r="J192" s="1"/>
      <c r="K192" s="39"/>
      <c r="L192" s="39"/>
    </row>
    <row r="193" spans="10:12" x14ac:dyDescent="0.35">
      <c r="J193" s="1"/>
      <c r="K193" s="39"/>
      <c r="L193" s="39"/>
    </row>
    <row r="194" spans="10:12" x14ac:dyDescent="0.35">
      <c r="J194" s="1"/>
      <c r="K194" s="39"/>
      <c r="L194" s="39"/>
    </row>
    <row r="195" spans="10:12" x14ac:dyDescent="0.35">
      <c r="J195" s="1"/>
      <c r="K195" s="39"/>
      <c r="L195" s="39"/>
    </row>
    <row r="196" spans="10:12" x14ac:dyDescent="0.35">
      <c r="J196" s="1"/>
      <c r="K196" s="39"/>
      <c r="L196" s="39"/>
    </row>
    <row r="197" spans="10:12" x14ac:dyDescent="0.35">
      <c r="J197" s="1"/>
      <c r="K197" s="39"/>
      <c r="L197" s="39"/>
    </row>
    <row r="198" spans="10:12" x14ac:dyDescent="0.35">
      <c r="J198" s="1"/>
      <c r="K198" s="39"/>
      <c r="L198" s="39"/>
    </row>
    <row r="199" spans="10:12" x14ac:dyDescent="0.35">
      <c r="J199" s="1"/>
      <c r="K199" s="39"/>
      <c r="L199" s="39"/>
    </row>
    <row r="200" spans="10:12" x14ac:dyDescent="0.35">
      <c r="J200" s="1"/>
      <c r="K200" s="39"/>
      <c r="L200" s="39"/>
    </row>
    <row r="201" spans="10:12" x14ac:dyDescent="0.35">
      <c r="J201" s="1"/>
      <c r="K201" s="39"/>
      <c r="L201" s="39"/>
    </row>
    <row r="202" spans="10:12" x14ac:dyDescent="0.35">
      <c r="J202" s="1"/>
      <c r="K202" s="39"/>
      <c r="L202" s="39"/>
    </row>
    <row r="203" spans="10:12" x14ac:dyDescent="0.35">
      <c r="J203" s="1"/>
      <c r="K203" s="39"/>
      <c r="L203" s="39"/>
    </row>
    <row r="204" spans="10:12" x14ac:dyDescent="0.35">
      <c r="J204" s="1"/>
      <c r="K204" s="39"/>
      <c r="L204" s="39"/>
    </row>
    <row r="205" spans="10:12" x14ac:dyDescent="0.35">
      <c r="J205" s="1"/>
      <c r="K205" s="39"/>
      <c r="L205" s="39"/>
    </row>
    <row r="206" spans="10:12" x14ac:dyDescent="0.35">
      <c r="J206" s="1"/>
      <c r="K206" s="39"/>
      <c r="L206" s="39"/>
    </row>
    <row r="207" spans="10:12" x14ac:dyDescent="0.35">
      <c r="J207" s="1"/>
      <c r="K207" s="39"/>
      <c r="L207" s="39"/>
    </row>
    <row r="208" spans="10:12" x14ac:dyDescent="0.35">
      <c r="J208" s="1"/>
      <c r="K208" s="39"/>
      <c r="L208" s="39"/>
    </row>
    <row r="209" spans="10:12" x14ac:dyDescent="0.35">
      <c r="J209" s="1"/>
      <c r="K209" s="39"/>
      <c r="L209" s="39"/>
    </row>
    <row r="210" spans="10:12" x14ac:dyDescent="0.35">
      <c r="J210" s="1"/>
      <c r="K210" s="39"/>
      <c r="L210" s="39"/>
    </row>
    <row r="211" spans="10:12" x14ac:dyDescent="0.35">
      <c r="J211" s="1"/>
      <c r="K211" s="39"/>
      <c r="L211" s="39"/>
    </row>
    <row r="212" spans="10:12" x14ac:dyDescent="0.35">
      <c r="J212" s="1"/>
      <c r="K212" s="39"/>
      <c r="L212" s="39"/>
    </row>
    <row r="213" spans="10:12" x14ac:dyDescent="0.35">
      <c r="J213" s="1"/>
      <c r="K213" s="39"/>
      <c r="L213" s="39"/>
    </row>
    <row r="214" spans="10:12" x14ac:dyDescent="0.35">
      <c r="J214" s="1"/>
      <c r="K214" s="39"/>
      <c r="L214" s="39"/>
    </row>
    <row r="215" spans="10:12" x14ac:dyDescent="0.35">
      <c r="J215" s="1"/>
      <c r="K215" s="39"/>
      <c r="L215" s="39"/>
    </row>
    <row r="216" spans="10:12" x14ac:dyDescent="0.35">
      <c r="J216" s="1"/>
      <c r="K216" s="39"/>
      <c r="L216" s="39"/>
    </row>
    <row r="217" spans="10:12" x14ac:dyDescent="0.35">
      <c r="J217" s="1"/>
      <c r="K217" s="39"/>
      <c r="L217" s="39"/>
    </row>
    <row r="218" spans="10:12" x14ac:dyDescent="0.35">
      <c r="J218" s="1"/>
      <c r="K218" s="39"/>
      <c r="L218" s="39"/>
    </row>
    <row r="219" spans="10:12" x14ac:dyDescent="0.35">
      <c r="J219" s="1"/>
      <c r="K219" s="39"/>
      <c r="L219" s="39"/>
    </row>
    <row r="220" spans="10:12" x14ac:dyDescent="0.35">
      <c r="J220" s="1"/>
      <c r="K220" s="39"/>
      <c r="L220" s="39"/>
    </row>
    <row r="221" spans="10:12" x14ac:dyDescent="0.35">
      <c r="J221" s="1"/>
      <c r="K221" s="39"/>
      <c r="L221" s="39"/>
    </row>
    <row r="222" spans="10:12" x14ac:dyDescent="0.35">
      <c r="J222" s="1"/>
      <c r="K222" s="39"/>
      <c r="L222" s="39"/>
    </row>
    <row r="223" spans="10:12" x14ac:dyDescent="0.35">
      <c r="J223" s="1"/>
      <c r="K223" s="39"/>
      <c r="L223" s="39"/>
    </row>
    <row r="224" spans="10:12" x14ac:dyDescent="0.35">
      <c r="J224" s="1"/>
      <c r="K224" s="39"/>
      <c r="L224" s="39"/>
    </row>
    <row r="225" spans="10:12" x14ac:dyDescent="0.35">
      <c r="J225" s="1"/>
      <c r="K225" s="39"/>
      <c r="L225" s="39"/>
    </row>
    <row r="226" spans="10:12" x14ac:dyDescent="0.35">
      <c r="J226" s="1"/>
      <c r="K226" s="39"/>
      <c r="L226" s="39"/>
    </row>
    <row r="227" spans="10:12" x14ac:dyDescent="0.35">
      <c r="J227" s="1"/>
      <c r="K227" s="39"/>
      <c r="L227" s="39"/>
    </row>
    <row r="228" spans="10:12" x14ac:dyDescent="0.35">
      <c r="J228" s="1"/>
      <c r="K228" s="39"/>
      <c r="L228" s="39"/>
    </row>
    <row r="229" spans="10:12" x14ac:dyDescent="0.35">
      <c r="J229" s="1"/>
      <c r="K229" s="39"/>
      <c r="L229" s="39"/>
    </row>
    <row r="230" spans="10:12" x14ac:dyDescent="0.35">
      <c r="J230" s="1"/>
      <c r="K230" s="39"/>
      <c r="L230" s="39"/>
    </row>
    <row r="231" spans="10:12" x14ac:dyDescent="0.35">
      <c r="J231" s="1"/>
      <c r="K231" s="39"/>
      <c r="L231" s="39"/>
    </row>
    <row r="232" spans="10:12" x14ac:dyDescent="0.35">
      <c r="J232" s="1"/>
      <c r="K232" s="39"/>
      <c r="L232" s="39"/>
    </row>
    <row r="233" spans="10:12" x14ac:dyDescent="0.35">
      <c r="J233" s="1"/>
      <c r="K233" s="39"/>
      <c r="L233" s="39"/>
    </row>
    <row r="234" spans="10:12" x14ac:dyDescent="0.35">
      <c r="J234" s="1"/>
      <c r="K234" s="39"/>
      <c r="L234" s="39"/>
    </row>
    <row r="235" spans="10:12" x14ac:dyDescent="0.35">
      <c r="J235" s="1"/>
      <c r="K235" s="39"/>
      <c r="L235" s="39"/>
    </row>
    <row r="236" spans="10:12" x14ac:dyDescent="0.35">
      <c r="J236" s="1"/>
      <c r="K236" s="39"/>
      <c r="L236" s="39"/>
    </row>
    <row r="237" spans="10:12" x14ac:dyDescent="0.35">
      <c r="J237" s="1"/>
      <c r="K237" s="39"/>
      <c r="L237" s="39"/>
    </row>
    <row r="238" spans="10:12" x14ac:dyDescent="0.35">
      <c r="J238" s="1"/>
      <c r="K238" s="39"/>
      <c r="L238" s="39"/>
    </row>
    <row r="239" spans="10:12" x14ac:dyDescent="0.35">
      <c r="J239" s="1"/>
      <c r="K239" s="39"/>
      <c r="L239" s="39"/>
    </row>
    <row r="240" spans="10:12" x14ac:dyDescent="0.35">
      <c r="J240" s="1"/>
      <c r="K240" s="39"/>
      <c r="L240" s="39"/>
    </row>
    <row r="241" spans="10:11" x14ac:dyDescent="0.35">
      <c r="J241" s="4"/>
      <c r="K241" s="39"/>
    </row>
    <row r="242" spans="10:11" x14ac:dyDescent="0.35">
      <c r="J242" s="4"/>
      <c r="K242" s="39"/>
    </row>
    <row r="243" spans="10:11" x14ac:dyDescent="0.35">
      <c r="J243" s="4"/>
      <c r="K243" s="39"/>
    </row>
    <row r="244" spans="10:11" x14ac:dyDescent="0.35">
      <c r="J244" s="4"/>
      <c r="K244" s="39"/>
    </row>
    <row r="245" spans="10:11" x14ac:dyDescent="0.35">
      <c r="J245" s="4"/>
      <c r="K245" s="39"/>
    </row>
    <row r="246" spans="10:11" x14ac:dyDescent="0.35">
      <c r="J246" s="4"/>
      <c r="K246" s="39"/>
    </row>
    <row r="247" spans="10:11" x14ac:dyDescent="0.35">
      <c r="J247" s="4"/>
      <c r="K247" s="39"/>
    </row>
    <row r="248" spans="10:11" x14ac:dyDescent="0.35">
      <c r="J248" s="4"/>
      <c r="K248" s="39"/>
    </row>
    <row r="249" spans="10:11" x14ac:dyDescent="0.35">
      <c r="J249" s="4"/>
      <c r="K249" s="39"/>
    </row>
    <row r="250" spans="10:11" x14ac:dyDescent="0.35">
      <c r="J250" s="4"/>
      <c r="K250" s="39"/>
    </row>
    <row r="251" spans="10:11" x14ac:dyDescent="0.35">
      <c r="J251" s="4"/>
      <c r="K251" s="39"/>
    </row>
    <row r="252" spans="10:11" x14ac:dyDescent="0.35">
      <c r="J252" s="4"/>
      <c r="K252" s="39"/>
    </row>
    <row r="253" spans="10:11" x14ac:dyDescent="0.35">
      <c r="J253" s="4"/>
      <c r="K253" s="39"/>
    </row>
    <row r="254" spans="10:11" x14ac:dyDescent="0.35">
      <c r="J254" s="4"/>
      <c r="K254" s="39"/>
    </row>
    <row r="255" spans="10:11" x14ac:dyDescent="0.35">
      <c r="J255" s="4"/>
      <c r="K255" s="39"/>
    </row>
    <row r="256" spans="10:11" x14ac:dyDescent="0.35">
      <c r="J256" s="4"/>
      <c r="K256" s="39"/>
    </row>
    <row r="257" spans="10:11" x14ac:dyDescent="0.35">
      <c r="J257" s="4"/>
      <c r="K257" s="39"/>
    </row>
    <row r="258" spans="10:11" x14ac:dyDescent="0.35">
      <c r="J258" s="4"/>
      <c r="K258" s="39"/>
    </row>
    <row r="259" spans="10:11" x14ac:dyDescent="0.35">
      <c r="J259" s="4"/>
      <c r="K259" s="39"/>
    </row>
    <row r="260" spans="10:11" x14ac:dyDescent="0.35">
      <c r="J260" s="4"/>
      <c r="K260" s="39"/>
    </row>
    <row r="261" spans="10:11" x14ac:dyDescent="0.35">
      <c r="J261" s="4"/>
      <c r="K261" s="39"/>
    </row>
    <row r="262" spans="10:11" x14ac:dyDescent="0.35">
      <c r="J262" s="4"/>
      <c r="K262" s="39"/>
    </row>
    <row r="263" spans="10:11" x14ac:dyDescent="0.35">
      <c r="J263" s="4"/>
      <c r="K263" s="39"/>
    </row>
    <row r="264" spans="10:11" x14ac:dyDescent="0.35">
      <c r="J264" s="4"/>
      <c r="K264" s="39"/>
    </row>
    <row r="265" spans="10:11" x14ac:dyDescent="0.35">
      <c r="J265" s="4"/>
      <c r="K265" s="39"/>
    </row>
    <row r="266" spans="10:11" x14ac:dyDescent="0.35">
      <c r="J266" s="4"/>
      <c r="K266" s="39"/>
    </row>
    <row r="267" spans="10:11" x14ac:dyDescent="0.35">
      <c r="J267" s="4"/>
      <c r="K267" s="39"/>
    </row>
    <row r="268" spans="10:11" x14ac:dyDescent="0.35">
      <c r="J268" s="4"/>
      <c r="K268" s="39"/>
    </row>
    <row r="269" spans="10:11" x14ac:dyDescent="0.35">
      <c r="J269" s="4"/>
      <c r="K269" s="39"/>
    </row>
    <row r="270" spans="10:11" x14ac:dyDescent="0.35">
      <c r="J270" s="4"/>
      <c r="K270" s="39"/>
    </row>
    <row r="271" spans="10:11" x14ac:dyDescent="0.35">
      <c r="J271" s="4"/>
      <c r="K271" s="39"/>
    </row>
    <row r="272" spans="10:11" x14ac:dyDescent="0.35">
      <c r="J272" s="4"/>
      <c r="K272" s="39"/>
    </row>
    <row r="273" spans="10:11" x14ac:dyDescent="0.35">
      <c r="J273" s="4"/>
      <c r="K273" s="39"/>
    </row>
    <row r="274" spans="10:11" x14ac:dyDescent="0.35">
      <c r="J274" s="4"/>
      <c r="K274" s="39"/>
    </row>
    <row r="275" spans="10:11" x14ac:dyDescent="0.35">
      <c r="J275" s="4"/>
      <c r="K275" s="39"/>
    </row>
    <row r="276" spans="10:11" x14ac:dyDescent="0.35">
      <c r="J276" s="4"/>
      <c r="K276" s="39"/>
    </row>
    <row r="277" spans="10:11" x14ac:dyDescent="0.35">
      <c r="J277" s="4"/>
      <c r="K277" s="39"/>
    </row>
    <row r="278" spans="10:11" x14ac:dyDescent="0.35">
      <c r="J278" s="4"/>
      <c r="K278" s="39"/>
    </row>
    <row r="279" spans="10:11" x14ac:dyDescent="0.35">
      <c r="J279" s="4"/>
      <c r="K279" s="39"/>
    </row>
    <row r="280" spans="10:11" x14ac:dyDescent="0.35">
      <c r="J280" s="4"/>
      <c r="K280" s="39"/>
    </row>
    <row r="281" spans="10:11" x14ac:dyDescent="0.35">
      <c r="J281" s="4"/>
      <c r="K281" s="39"/>
    </row>
    <row r="282" spans="10:11" x14ac:dyDescent="0.35">
      <c r="J282" s="4"/>
      <c r="K282" s="39"/>
    </row>
    <row r="283" spans="10:11" x14ac:dyDescent="0.35">
      <c r="J283" s="4"/>
      <c r="K283" s="39"/>
    </row>
    <row r="284" spans="10:11" x14ac:dyDescent="0.35">
      <c r="J284" s="4"/>
      <c r="K284" s="39"/>
    </row>
    <row r="285" spans="10:11" x14ac:dyDescent="0.35">
      <c r="J285" s="4"/>
      <c r="K285" s="39"/>
    </row>
    <row r="286" spans="10:11" x14ac:dyDescent="0.35">
      <c r="J286" s="4"/>
      <c r="K286" s="39"/>
    </row>
    <row r="287" spans="10:11" x14ac:dyDescent="0.35">
      <c r="J287" s="4"/>
      <c r="K287" s="39"/>
    </row>
    <row r="288" spans="10:11" x14ac:dyDescent="0.35">
      <c r="J288" s="4"/>
      <c r="K288" s="39"/>
    </row>
    <row r="289" spans="10:11" x14ac:dyDescent="0.35">
      <c r="J289" s="4"/>
      <c r="K289" s="39"/>
    </row>
    <row r="290" spans="10:11" x14ac:dyDescent="0.35">
      <c r="J290" s="4"/>
      <c r="K290" s="39"/>
    </row>
    <row r="291" spans="10:11" x14ac:dyDescent="0.35">
      <c r="J291" s="4"/>
      <c r="K291" s="39"/>
    </row>
    <row r="292" spans="10:11" x14ac:dyDescent="0.35">
      <c r="J292" s="4"/>
      <c r="K292" s="39"/>
    </row>
    <row r="293" spans="10:11" x14ac:dyDescent="0.35">
      <c r="J293" s="4"/>
      <c r="K293" s="39"/>
    </row>
    <row r="294" spans="10:11" x14ac:dyDescent="0.35">
      <c r="J294" s="4"/>
      <c r="K294" s="39"/>
    </row>
    <row r="295" spans="10:11" x14ac:dyDescent="0.35">
      <c r="J295" s="4"/>
      <c r="K295" s="39"/>
    </row>
    <row r="296" spans="10:11" x14ac:dyDescent="0.35">
      <c r="J296" s="4"/>
      <c r="K296" s="39"/>
    </row>
    <row r="297" spans="10:11" x14ac:dyDescent="0.35">
      <c r="J297" s="4"/>
      <c r="K297" s="39"/>
    </row>
    <row r="298" spans="10:11" x14ac:dyDescent="0.35">
      <c r="J298" s="4"/>
      <c r="K298" s="39"/>
    </row>
    <row r="299" spans="10:11" x14ac:dyDescent="0.35">
      <c r="J299" s="4"/>
      <c r="K299" s="39"/>
    </row>
    <row r="300" spans="10:11" x14ac:dyDescent="0.35">
      <c r="J300" s="4"/>
      <c r="K300" s="39"/>
    </row>
    <row r="301" spans="10:11" x14ac:dyDescent="0.35">
      <c r="J301" s="4"/>
      <c r="K301" s="39"/>
    </row>
    <row r="302" spans="10:11" x14ac:dyDescent="0.35">
      <c r="J302" s="4"/>
      <c r="K302" s="39"/>
    </row>
    <row r="303" spans="10:11" x14ac:dyDescent="0.35">
      <c r="J303" s="4"/>
      <c r="K303" s="39"/>
    </row>
    <row r="304" spans="10:11" x14ac:dyDescent="0.35">
      <c r="J304" s="4"/>
      <c r="K304" s="39"/>
    </row>
    <row r="305" spans="10:11" x14ac:dyDescent="0.35">
      <c r="J305" s="4"/>
      <c r="K305" s="39"/>
    </row>
    <row r="306" spans="10:11" x14ac:dyDescent="0.35">
      <c r="J306" s="4"/>
      <c r="K306" s="39"/>
    </row>
    <row r="307" spans="10:11" x14ac:dyDescent="0.35">
      <c r="J307" s="4"/>
      <c r="K307" s="39"/>
    </row>
    <row r="308" spans="10:11" x14ac:dyDescent="0.35">
      <c r="J308" s="4"/>
      <c r="K308" s="39"/>
    </row>
    <row r="309" spans="10:11" x14ac:dyDescent="0.35">
      <c r="J309" s="4"/>
      <c r="K309" s="39"/>
    </row>
    <row r="310" spans="10:11" x14ac:dyDescent="0.35">
      <c r="J310" s="4"/>
      <c r="K310" s="39"/>
    </row>
    <row r="311" spans="10:11" x14ac:dyDescent="0.35">
      <c r="J311" s="4"/>
      <c r="K311" s="39"/>
    </row>
    <row r="312" spans="10:11" x14ac:dyDescent="0.35">
      <c r="J312" s="4"/>
      <c r="K312" s="39"/>
    </row>
    <row r="313" spans="10:11" x14ac:dyDescent="0.35">
      <c r="J313" s="4"/>
      <c r="K313" s="39"/>
    </row>
    <row r="314" spans="10:11" x14ac:dyDescent="0.35">
      <c r="J314" s="4"/>
      <c r="K314" s="39"/>
    </row>
    <row r="315" spans="10:11" x14ac:dyDescent="0.35">
      <c r="J315" s="4"/>
      <c r="K315" s="39"/>
    </row>
    <row r="316" spans="10:11" x14ac:dyDescent="0.35">
      <c r="J316" s="4"/>
      <c r="K316" s="39"/>
    </row>
    <row r="317" spans="10:11" x14ac:dyDescent="0.35">
      <c r="J317" s="4"/>
      <c r="K317" s="39"/>
    </row>
    <row r="318" spans="10:11" x14ac:dyDescent="0.35">
      <c r="J318" s="4"/>
      <c r="K318" s="39"/>
    </row>
    <row r="319" spans="10:11" x14ac:dyDescent="0.35">
      <c r="J319" s="4"/>
      <c r="K319" s="39"/>
    </row>
    <row r="320" spans="10:11" x14ac:dyDescent="0.35">
      <c r="J320" s="4"/>
      <c r="K320" s="39"/>
    </row>
    <row r="321" spans="10:11" x14ac:dyDescent="0.35">
      <c r="J321" s="4"/>
      <c r="K321" s="39"/>
    </row>
    <row r="322" spans="10:11" x14ac:dyDescent="0.35">
      <c r="J322" s="4"/>
      <c r="K322" s="39"/>
    </row>
    <row r="323" spans="10:11" x14ac:dyDescent="0.35">
      <c r="J323" s="4"/>
      <c r="K323" s="39"/>
    </row>
    <row r="324" spans="10:11" x14ac:dyDescent="0.35">
      <c r="J324" s="4"/>
      <c r="K324" s="39"/>
    </row>
    <row r="325" spans="10:11" x14ac:dyDescent="0.35">
      <c r="J325" s="4"/>
      <c r="K325" s="39"/>
    </row>
    <row r="326" spans="10:11" x14ac:dyDescent="0.35">
      <c r="J326" s="4"/>
      <c r="K326" s="39"/>
    </row>
    <row r="327" spans="10:11" x14ac:dyDescent="0.35">
      <c r="J327" s="4"/>
      <c r="K327" s="39"/>
    </row>
    <row r="328" spans="10:11" x14ac:dyDescent="0.35">
      <c r="J328" s="4"/>
      <c r="K328" s="39"/>
    </row>
    <row r="329" spans="10:11" x14ac:dyDescent="0.35">
      <c r="J329" s="4"/>
      <c r="K329" s="39"/>
    </row>
    <row r="330" spans="10:11" x14ac:dyDescent="0.35">
      <c r="J330" s="4"/>
      <c r="K330" s="39"/>
    </row>
    <row r="331" spans="10:11" x14ac:dyDescent="0.35">
      <c r="J331" s="4"/>
      <c r="K331" s="39"/>
    </row>
    <row r="332" spans="10:11" x14ac:dyDescent="0.35">
      <c r="J332" s="4"/>
      <c r="K332" s="39"/>
    </row>
    <row r="333" spans="10:11" x14ac:dyDescent="0.35">
      <c r="J333" s="4"/>
      <c r="K333" s="39"/>
    </row>
    <row r="334" spans="10:11" x14ac:dyDescent="0.35">
      <c r="J334" s="4"/>
      <c r="K334" s="39"/>
    </row>
    <row r="335" spans="10:11" x14ac:dyDescent="0.35">
      <c r="J335" s="4"/>
      <c r="K335" s="39"/>
    </row>
    <row r="336" spans="10:11" x14ac:dyDescent="0.35">
      <c r="J336" s="4"/>
      <c r="K336" s="39"/>
    </row>
    <row r="337" spans="10:11" x14ac:dyDescent="0.35">
      <c r="J337" s="4"/>
      <c r="K337" s="39"/>
    </row>
    <row r="338" spans="10:11" x14ac:dyDescent="0.35">
      <c r="J338" s="4"/>
      <c r="K338" s="39"/>
    </row>
    <row r="339" spans="10:11" x14ac:dyDescent="0.35">
      <c r="J339" s="4"/>
      <c r="K339" s="39"/>
    </row>
    <row r="340" spans="10:11" x14ac:dyDescent="0.35">
      <c r="J340" s="4"/>
      <c r="K340" s="39"/>
    </row>
    <row r="341" spans="10:11" x14ac:dyDescent="0.35">
      <c r="J341" s="4"/>
      <c r="K341" s="39"/>
    </row>
    <row r="342" spans="10:11" x14ac:dyDescent="0.35">
      <c r="J342" s="4"/>
      <c r="K342" s="39"/>
    </row>
    <row r="343" spans="10:11" x14ac:dyDescent="0.35">
      <c r="J343" s="4"/>
      <c r="K343" s="39"/>
    </row>
    <row r="344" spans="10:11" x14ac:dyDescent="0.35">
      <c r="J344" s="4"/>
      <c r="K344" s="39"/>
    </row>
    <row r="345" spans="10:11" x14ac:dyDescent="0.35">
      <c r="J345" s="4"/>
      <c r="K345" s="39"/>
    </row>
    <row r="346" spans="10:11" x14ac:dyDescent="0.35">
      <c r="J346" s="4"/>
      <c r="K346" s="39"/>
    </row>
    <row r="347" spans="10:11" x14ac:dyDescent="0.35">
      <c r="J347" s="4"/>
      <c r="K347" s="39"/>
    </row>
    <row r="348" spans="10:11" x14ac:dyDescent="0.35">
      <c r="J348" s="4"/>
      <c r="K348" s="39"/>
    </row>
    <row r="349" spans="10:11" x14ac:dyDescent="0.35">
      <c r="J349" s="4"/>
      <c r="K349" s="39"/>
    </row>
    <row r="350" spans="10:11" x14ac:dyDescent="0.35">
      <c r="J350" s="4"/>
      <c r="K350" s="39"/>
    </row>
    <row r="351" spans="10:11" x14ac:dyDescent="0.35">
      <c r="J351" s="4"/>
      <c r="K351" s="39"/>
    </row>
    <row r="352" spans="10:11" x14ac:dyDescent="0.35">
      <c r="J352" s="4"/>
      <c r="K352" s="39"/>
    </row>
    <row r="353" spans="10:11" x14ac:dyDescent="0.35">
      <c r="J353" s="4"/>
      <c r="K353" s="39"/>
    </row>
    <row r="354" spans="10:11" x14ac:dyDescent="0.35">
      <c r="J354" s="4"/>
      <c r="K354" s="39"/>
    </row>
    <row r="355" spans="10:11" x14ac:dyDescent="0.35">
      <c r="J355" s="4"/>
      <c r="K355" s="39"/>
    </row>
    <row r="356" spans="10:11" x14ac:dyDescent="0.35">
      <c r="J356" s="4"/>
      <c r="K356" s="39"/>
    </row>
    <row r="357" spans="10:11" x14ac:dyDescent="0.35">
      <c r="J357" s="4"/>
      <c r="K357" s="39"/>
    </row>
    <row r="358" spans="10:11" x14ac:dyDescent="0.35">
      <c r="J358" s="4"/>
      <c r="K358" s="39"/>
    </row>
    <row r="359" spans="10:11" x14ac:dyDescent="0.35">
      <c r="J359" s="4"/>
      <c r="K359" s="39"/>
    </row>
    <row r="360" spans="10:11" x14ac:dyDescent="0.35">
      <c r="J360" s="4"/>
      <c r="K360" s="39"/>
    </row>
    <row r="361" spans="10:11" x14ac:dyDescent="0.35">
      <c r="J361" s="4"/>
      <c r="K361" s="39"/>
    </row>
    <row r="362" spans="10:11" x14ac:dyDescent="0.35">
      <c r="J362" s="4"/>
      <c r="K362" s="39"/>
    </row>
    <row r="363" spans="10:11" x14ac:dyDescent="0.35">
      <c r="J363" s="4"/>
      <c r="K363" s="39"/>
    </row>
    <row r="364" spans="10:11" x14ac:dyDescent="0.35">
      <c r="J364" s="4"/>
      <c r="K364" s="39"/>
    </row>
    <row r="365" spans="10:11" x14ac:dyDescent="0.35">
      <c r="J365" s="4"/>
      <c r="K365" s="39"/>
    </row>
    <row r="366" spans="10:11" x14ac:dyDescent="0.35">
      <c r="J366" s="4"/>
      <c r="K366" s="39"/>
    </row>
    <row r="367" spans="10:11" x14ac:dyDescent="0.35">
      <c r="J367" s="4"/>
      <c r="K367" s="39"/>
    </row>
    <row r="368" spans="10:11" x14ac:dyDescent="0.35">
      <c r="J368" s="4"/>
      <c r="K368" s="39"/>
    </row>
    <row r="369" spans="10:11" x14ac:dyDescent="0.35">
      <c r="J369" s="4"/>
      <c r="K369" s="39"/>
    </row>
    <row r="370" spans="10:11" x14ac:dyDescent="0.35">
      <c r="J370" s="4"/>
      <c r="K370" s="39"/>
    </row>
    <row r="371" spans="10:11" x14ac:dyDescent="0.35">
      <c r="J371" s="4"/>
      <c r="K371" s="39"/>
    </row>
    <row r="372" spans="10:11" x14ac:dyDescent="0.35">
      <c r="J372" s="4"/>
      <c r="K372" s="39"/>
    </row>
    <row r="373" spans="10:11" x14ac:dyDescent="0.35">
      <c r="J373" s="4"/>
      <c r="K373" s="39"/>
    </row>
    <row r="374" spans="10:11" x14ac:dyDescent="0.35">
      <c r="J374" s="4"/>
      <c r="K374" s="39"/>
    </row>
    <row r="375" spans="10:11" x14ac:dyDescent="0.35">
      <c r="J375" s="4"/>
      <c r="K375" s="39"/>
    </row>
    <row r="376" spans="10:11" x14ac:dyDescent="0.35">
      <c r="J376" s="4"/>
      <c r="K376" s="39"/>
    </row>
    <row r="377" spans="10:11" x14ac:dyDescent="0.35">
      <c r="J377" s="4"/>
      <c r="K377" s="39"/>
    </row>
    <row r="378" spans="10:11" x14ac:dyDescent="0.35">
      <c r="J378" s="4"/>
      <c r="K378" s="39"/>
    </row>
    <row r="379" spans="10:11" x14ac:dyDescent="0.35">
      <c r="J379" s="4"/>
      <c r="K379" s="39"/>
    </row>
    <row r="380" spans="10:11" x14ac:dyDescent="0.35">
      <c r="J380" s="4"/>
      <c r="K380" s="39"/>
    </row>
    <row r="381" spans="10:11" x14ac:dyDescent="0.35">
      <c r="J381" s="4"/>
      <c r="K381" s="39"/>
    </row>
    <row r="382" spans="10:11" x14ac:dyDescent="0.35">
      <c r="J382" s="4"/>
      <c r="K382" s="39"/>
    </row>
    <row r="383" spans="10:11" x14ac:dyDescent="0.35">
      <c r="J383" s="4"/>
      <c r="K383" s="39"/>
    </row>
    <row r="384" spans="10:11" x14ac:dyDescent="0.35">
      <c r="J384" s="4"/>
      <c r="K384" s="39"/>
    </row>
    <row r="385" spans="10:11" x14ac:dyDescent="0.35">
      <c r="J385" s="4"/>
      <c r="K385" s="39"/>
    </row>
    <row r="386" spans="10:11" x14ac:dyDescent="0.35">
      <c r="J386" s="4"/>
      <c r="K386" s="39"/>
    </row>
    <row r="387" spans="10:11" x14ac:dyDescent="0.35">
      <c r="J387" s="4"/>
      <c r="K387" s="39"/>
    </row>
    <row r="388" spans="10:11" x14ac:dyDescent="0.35">
      <c r="J388" s="4"/>
      <c r="K388" s="39"/>
    </row>
    <row r="389" spans="10:11" x14ac:dyDescent="0.35">
      <c r="J389" s="4"/>
      <c r="K389" s="39"/>
    </row>
    <row r="390" spans="10:11" x14ac:dyDescent="0.35">
      <c r="J390" s="4"/>
      <c r="K390" s="39"/>
    </row>
    <row r="391" spans="10:11" x14ac:dyDescent="0.35">
      <c r="J391" s="4"/>
    </row>
    <row r="392" spans="10:11" x14ac:dyDescent="0.35">
      <c r="J392" s="4"/>
    </row>
    <row r="393" spans="10:11" x14ac:dyDescent="0.35">
      <c r="J393" s="4"/>
    </row>
    <row r="394" spans="10:11" x14ac:dyDescent="0.35">
      <c r="J394" s="4"/>
    </row>
    <row r="395" spans="10:11" x14ac:dyDescent="0.35">
      <c r="J395" s="4"/>
    </row>
    <row r="396" spans="10:11" x14ac:dyDescent="0.35">
      <c r="J396" s="4"/>
    </row>
    <row r="397" spans="10:11" x14ac:dyDescent="0.35">
      <c r="J397" s="4"/>
    </row>
    <row r="398" spans="10:11" x14ac:dyDescent="0.35">
      <c r="J398" s="4"/>
    </row>
    <row r="399" spans="10:11" x14ac:dyDescent="0.35">
      <c r="J399" s="4"/>
    </row>
    <row r="400" spans="10:11" x14ac:dyDescent="0.35">
      <c r="J400" s="4"/>
    </row>
    <row r="401" spans="10:10" x14ac:dyDescent="0.35">
      <c r="J401" s="4"/>
    </row>
    <row r="402" spans="10:10" x14ac:dyDescent="0.35">
      <c r="J402" s="4"/>
    </row>
    <row r="403" spans="10:10" x14ac:dyDescent="0.35">
      <c r="J403" s="4"/>
    </row>
    <row r="404" spans="10:10" x14ac:dyDescent="0.35">
      <c r="J404" s="4"/>
    </row>
    <row r="405" spans="10:10" x14ac:dyDescent="0.35">
      <c r="J405" s="4"/>
    </row>
    <row r="406" spans="10:10" x14ac:dyDescent="0.35">
      <c r="J406" s="4"/>
    </row>
    <row r="407" spans="10:10" x14ac:dyDescent="0.35">
      <c r="J407" s="4"/>
    </row>
    <row r="408" spans="10:10" x14ac:dyDescent="0.35">
      <c r="J408" s="4"/>
    </row>
    <row r="409" spans="10:10" x14ac:dyDescent="0.35">
      <c r="J409" s="4"/>
    </row>
    <row r="410" spans="10:10" x14ac:dyDescent="0.35">
      <c r="J410" s="4"/>
    </row>
    <row r="411" spans="10:10" x14ac:dyDescent="0.35">
      <c r="J411" s="4"/>
    </row>
    <row r="412" spans="10:10" x14ac:dyDescent="0.35">
      <c r="J412" s="4"/>
    </row>
    <row r="413" spans="10:10" x14ac:dyDescent="0.35">
      <c r="J413" s="4"/>
    </row>
    <row r="414" spans="10:10" x14ac:dyDescent="0.35">
      <c r="J414" s="4"/>
    </row>
    <row r="415" spans="10:10" x14ac:dyDescent="0.35">
      <c r="J415" s="4"/>
    </row>
    <row r="416" spans="10:10" x14ac:dyDescent="0.35">
      <c r="J416" s="4"/>
    </row>
    <row r="417" spans="10:10" x14ac:dyDescent="0.35">
      <c r="J417" s="4"/>
    </row>
    <row r="418" spans="10:10" x14ac:dyDescent="0.35">
      <c r="J418" s="4"/>
    </row>
    <row r="419" spans="10:10" x14ac:dyDescent="0.35">
      <c r="J419" s="4"/>
    </row>
    <row r="420" spans="10:10" x14ac:dyDescent="0.35">
      <c r="J420" s="4"/>
    </row>
    <row r="421" spans="10:10" x14ac:dyDescent="0.35">
      <c r="J421" s="4"/>
    </row>
    <row r="422" spans="10:10" x14ac:dyDescent="0.35">
      <c r="J422" s="4"/>
    </row>
    <row r="423" spans="10:10" x14ac:dyDescent="0.35">
      <c r="J423" s="4"/>
    </row>
    <row r="424" spans="10:10" x14ac:dyDescent="0.35">
      <c r="J424" s="4"/>
    </row>
    <row r="425" spans="10:10" x14ac:dyDescent="0.35">
      <c r="J425" s="4"/>
    </row>
    <row r="426" spans="10:10" x14ac:dyDescent="0.35">
      <c r="J426" s="4"/>
    </row>
    <row r="427" spans="10:10" x14ac:dyDescent="0.35">
      <c r="J427" s="4"/>
    </row>
    <row r="428" spans="10:10" x14ac:dyDescent="0.35">
      <c r="J428" s="4"/>
    </row>
    <row r="429" spans="10:10" x14ac:dyDescent="0.35">
      <c r="J429" s="4"/>
    </row>
    <row r="430" spans="10:10" x14ac:dyDescent="0.35">
      <c r="J430" s="4"/>
    </row>
    <row r="431" spans="10:10" x14ac:dyDescent="0.35">
      <c r="J431" s="4"/>
    </row>
    <row r="432" spans="10:10" x14ac:dyDescent="0.35">
      <c r="J432" s="4"/>
    </row>
    <row r="433" spans="10:10" x14ac:dyDescent="0.35">
      <c r="J433" s="4"/>
    </row>
    <row r="434" spans="10:10" x14ac:dyDescent="0.35">
      <c r="J434" s="4"/>
    </row>
    <row r="435" spans="10:10" x14ac:dyDescent="0.35">
      <c r="J435" s="4"/>
    </row>
    <row r="436" spans="10:10" x14ac:dyDescent="0.35">
      <c r="J436" s="4"/>
    </row>
    <row r="437" spans="10:10" x14ac:dyDescent="0.35">
      <c r="J437" s="4"/>
    </row>
    <row r="438" spans="10:10" x14ac:dyDescent="0.35">
      <c r="J438" s="4"/>
    </row>
    <row r="439" spans="10:10" x14ac:dyDescent="0.35">
      <c r="J439" s="4"/>
    </row>
    <row r="440" spans="10:10" x14ac:dyDescent="0.35">
      <c r="J440" s="4"/>
    </row>
    <row r="441" spans="10:10" x14ac:dyDescent="0.35">
      <c r="J441" s="4"/>
    </row>
    <row r="442" spans="10:10" x14ac:dyDescent="0.35">
      <c r="J442" s="4"/>
    </row>
    <row r="443" spans="10:10" x14ac:dyDescent="0.35">
      <c r="J443" s="4"/>
    </row>
    <row r="444" spans="10:10" x14ac:dyDescent="0.35">
      <c r="J444" s="4"/>
    </row>
    <row r="445" spans="10:10" x14ac:dyDescent="0.35">
      <c r="J445" s="4"/>
    </row>
    <row r="446" spans="10:10" x14ac:dyDescent="0.35">
      <c r="J446" s="4"/>
    </row>
    <row r="447" spans="10:10" x14ac:dyDescent="0.35">
      <c r="J447" s="4"/>
    </row>
    <row r="448" spans="10:10" x14ac:dyDescent="0.35">
      <c r="J448" s="4"/>
    </row>
    <row r="449" spans="10:10" x14ac:dyDescent="0.35">
      <c r="J449" s="4"/>
    </row>
    <row r="450" spans="10:10" x14ac:dyDescent="0.35">
      <c r="J450" s="4"/>
    </row>
    <row r="451" spans="10:10" x14ac:dyDescent="0.35">
      <c r="J451" s="4"/>
    </row>
    <row r="452" spans="10:10" x14ac:dyDescent="0.35">
      <c r="J452" s="4"/>
    </row>
    <row r="453" spans="10:10" x14ac:dyDescent="0.35">
      <c r="J453" s="4"/>
    </row>
    <row r="454" spans="10:10" x14ac:dyDescent="0.35">
      <c r="J454" s="4"/>
    </row>
    <row r="455" spans="10:10" x14ac:dyDescent="0.35">
      <c r="J455" s="4"/>
    </row>
    <row r="456" spans="10:10" x14ac:dyDescent="0.35">
      <c r="J456" s="4"/>
    </row>
    <row r="457" spans="10:10" x14ac:dyDescent="0.35">
      <c r="J457" s="4"/>
    </row>
    <row r="458" spans="10:10" x14ac:dyDescent="0.35">
      <c r="J458" s="4"/>
    </row>
    <row r="459" spans="10:10" x14ac:dyDescent="0.35">
      <c r="J459" s="4"/>
    </row>
    <row r="460" spans="10:10" x14ac:dyDescent="0.35">
      <c r="J460" s="4"/>
    </row>
    <row r="461" spans="10:10" x14ac:dyDescent="0.35">
      <c r="J461" s="4"/>
    </row>
    <row r="462" spans="10:10" x14ac:dyDescent="0.35">
      <c r="J462" s="4"/>
    </row>
    <row r="463" spans="10:10" x14ac:dyDescent="0.35">
      <c r="J463" s="4"/>
    </row>
    <row r="464" spans="10:10" x14ac:dyDescent="0.35">
      <c r="J464" s="4"/>
    </row>
    <row r="465" spans="10:10" x14ac:dyDescent="0.35">
      <c r="J465" s="4"/>
    </row>
    <row r="466" spans="10:10" x14ac:dyDescent="0.35">
      <c r="J466" s="4"/>
    </row>
    <row r="467" spans="10:10" x14ac:dyDescent="0.35">
      <c r="J467" s="4"/>
    </row>
    <row r="468" spans="10:10" x14ac:dyDescent="0.35">
      <c r="J468" s="4"/>
    </row>
    <row r="469" spans="10:10" x14ac:dyDescent="0.35">
      <c r="J469" s="4"/>
    </row>
    <row r="470" spans="10:10" x14ac:dyDescent="0.35">
      <c r="J470" s="4"/>
    </row>
    <row r="471" spans="10:10" x14ac:dyDescent="0.35">
      <c r="J471" s="4"/>
    </row>
    <row r="472" spans="10:10" x14ac:dyDescent="0.35">
      <c r="J472" s="4"/>
    </row>
    <row r="473" spans="10:10" x14ac:dyDescent="0.35">
      <c r="J473" s="4"/>
    </row>
    <row r="474" spans="10:10" x14ac:dyDescent="0.35">
      <c r="J474" s="4"/>
    </row>
    <row r="475" spans="10:10" x14ac:dyDescent="0.35">
      <c r="J475" s="4"/>
    </row>
    <row r="476" spans="10:10" x14ac:dyDescent="0.35">
      <c r="J476" s="4"/>
    </row>
    <row r="477" spans="10:10" x14ac:dyDescent="0.35">
      <c r="J477" s="4"/>
    </row>
    <row r="478" spans="10:10" x14ac:dyDescent="0.35">
      <c r="J478" s="4"/>
    </row>
    <row r="479" spans="10:10" x14ac:dyDescent="0.35">
      <c r="J479" s="4"/>
    </row>
    <row r="480" spans="10:10" x14ac:dyDescent="0.35">
      <c r="J480" s="4"/>
    </row>
    <row r="481" spans="10:10" x14ac:dyDescent="0.35">
      <c r="J481" s="4"/>
    </row>
    <row r="482" spans="10:10" x14ac:dyDescent="0.35">
      <c r="J482" s="4"/>
    </row>
    <row r="483" spans="10:10" x14ac:dyDescent="0.35">
      <c r="J483" s="4"/>
    </row>
    <row r="484" spans="10:10" x14ac:dyDescent="0.35">
      <c r="J484" s="4"/>
    </row>
    <row r="485" spans="10:10" x14ac:dyDescent="0.35">
      <c r="J485" s="4"/>
    </row>
    <row r="486" spans="10:10" x14ac:dyDescent="0.35">
      <c r="J486" s="4"/>
    </row>
    <row r="487" spans="10:10" x14ac:dyDescent="0.35">
      <c r="J487" s="4"/>
    </row>
    <row r="488" spans="10:10" x14ac:dyDescent="0.35">
      <c r="J488" s="4"/>
    </row>
    <row r="489" spans="10:10" x14ac:dyDescent="0.35">
      <c r="J489" s="4"/>
    </row>
    <row r="490" spans="10:10" x14ac:dyDescent="0.35">
      <c r="J490" s="4"/>
    </row>
    <row r="491" spans="10:10" x14ac:dyDescent="0.35">
      <c r="J491" s="4"/>
    </row>
    <row r="492" spans="10:10" x14ac:dyDescent="0.35">
      <c r="J492" s="4"/>
    </row>
    <row r="493" spans="10:10" x14ac:dyDescent="0.35">
      <c r="J493" s="4"/>
    </row>
    <row r="494" spans="10:10" x14ac:dyDescent="0.35">
      <c r="J494" s="4"/>
    </row>
    <row r="495" spans="10:10" x14ac:dyDescent="0.35">
      <c r="J495" s="4"/>
    </row>
    <row r="496" spans="10:10" x14ac:dyDescent="0.35">
      <c r="J496" s="4"/>
    </row>
    <row r="497" spans="10:10" x14ac:dyDescent="0.35">
      <c r="J497" s="4"/>
    </row>
    <row r="498" spans="10:10" x14ac:dyDescent="0.35">
      <c r="J498" s="4"/>
    </row>
    <row r="499" spans="10:10" x14ac:dyDescent="0.35">
      <c r="J499" s="4"/>
    </row>
    <row r="500" spans="10:10" x14ac:dyDescent="0.35">
      <c r="J500" s="4"/>
    </row>
    <row r="501" spans="10:10" x14ac:dyDescent="0.35">
      <c r="J501" s="4"/>
    </row>
    <row r="502" spans="10:10" x14ac:dyDescent="0.35">
      <c r="J502" s="4"/>
    </row>
    <row r="503" spans="10:10" x14ac:dyDescent="0.35">
      <c r="J503" s="4"/>
    </row>
    <row r="504" spans="10:10" x14ac:dyDescent="0.35">
      <c r="J504" s="4"/>
    </row>
    <row r="505" spans="10:10" x14ac:dyDescent="0.35">
      <c r="J505" s="4"/>
    </row>
    <row r="506" spans="10:10" x14ac:dyDescent="0.35">
      <c r="J506" s="4"/>
    </row>
    <row r="507" spans="10:10" x14ac:dyDescent="0.35">
      <c r="J507" s="4"/>
    </row>
    <row r="508" spans="10:10" x14ac:dyDescent="0.35">
      <c r="J508" s="4"/>
    </row>
    <row r="509" spans="10:10" x14ac:dyDescent="0.35">
      <c r="J509" s="4"/>
    </row>
    <row r="510" spans="10:10" x14ac:dyDescent="0.35">
      <c r="J510" s="4"/>
    </row>
    <row r="511" spans="10:10" x14ac:dyDescent="0.35">
      <c r="J511" s="4"/>
    </row>
    <row r="512" spans="10:10" x14ac:dyDescent="0.35">
      <c r="J512" s="4"/>
    </row>
    <row r="513" spans="10:10" x14ac:dyDescent="0.35">
      <c r="J513" s="4"/>
    </row>
    <row r="514" spans="10:10" x14ac:dyDescent="0.35">
      <c r="J514" s="4"/>
    </row>
    <row r="515" spans="10:10" x14ac:dyDescent="0.35">
      <c r="J515" s="4"/>
    </row>
    <row r="516" spans="10:10" x14ac:dyDescent="0.35">
      <c r="J516" s="4"/>
    </row>
    <row r="517" spans="10:10" x14ac:dyDescent="0.35">
      <c r="J517" s="4"/>
    </row>
    <row r="518" spans="10:10" x14ac:dyDescent="0.35">
      <c r="J518" s="4"/>
    </row>
    <row r="519" spans="10:10" x14ac:dyDescent="0.35">
      <c r="J519" s="4"/>
    </row>
    <row r="520" spans="10:10" x14ac:dyDescent="0.35">
      <c r="J520" s="4"/>
    </row>
    <row r="521" spans="10:10" x14ac:dyDescent="0.35">
      <c r="J521" s="4"/>
    </row>
    <row r="522" spans="10:10" x14ac:dyDescent="0.35">
      <c r="J522" s="4"/>
    </row>
    <row r="523" spans="10:10" x14ac:dyDescent="0.35">
      <c r="J523" s="4"/>
    </row>
    <row r="524" spans="10:10" x14ac:dyDescent="0.35">
      <c r="J524" s="4"/>
    </row>
    <row r="525" spans="10:10" x14ac:dyDescent="0.35">
      <c r="J525" s="4"/>
    </row>
    <row r="526" spans="10:10" x14ac:dyDescent="0.35">
      <c r="J526" s="4"/>
    </row>
    <row r="527" spans="10:10" x14ac:dyDescent="0.35">
      <c r="J527" s="4"/>
    </row>
    <row r="528" spans="10:10" x14ac:dyDescent="0.35">
      <c r="J528" s="4"/>
    </row>
    <row r="529" spans="10:10" x14ac:dyDescent="0.35">
      <c r="J529" s="4"/>
    </row>
    <row r="530" spans="10:10" x14ac:dyDescent="0.35">
      <c r="J530" s="4"/>
    </row>
    <row r="531" spans="10:10" x14ac:dyDescent="0.35">
      <c r="J531" s="4"/>
    </row>
    <row r="532" spans="10:10" x14ac:dyDescent="0.35">
      <c r="J532" s="4"/>
    </row>
    <row r="533" spans="10:10" x14ac:dyDescent="0.35">
      <c r="J533" s="4"/>
    </row>
    <row r="534" spans="10:10" x14ac:dyDescent="0.35">
      <c r="J534" s="4"/>
    </row>
    <row r="535" spans="10:10" x14ac:dyDescent="0.35">
      <c r="J535" s="4"/>
    </row>
    <row r="536" spans="10:10" x14ac:dyDescent="0.35">
      <c r="J536" s="4"/>
    </row>
    <row r="537" spans="10:10" x14ac:dyDescent="0.35">
      <c r="J537" s="4"/>
    </row>
    <row r="538" spans="10:10" x14ac:dyDescent="0.35">
      <c r="J538" s="4"/>
    </row>
    <row r="539" spans="10:10" x14ac:dyDescent="0.35">
      <c r="J539" s="4"/>
    </row>
    <row r="540" spans="10:10" x14ac:dyDescent="0.35">
      <c r="J540" s="4"/>
    </row>
  </sheetData>
  <pageMargins left="0.7" right="0.7" top="0.78740157499999996" bottom="0.78740157499999996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451"/>
  <sheetViews>
    <sheetView showGridLines="0" topLeftCell="B1" zoomScaleNormal="100" workbookViewId="0">
      <selection activeCell="K35" sqref="K35"/>
    </sheetView>
  </sheetViews>
  <sheetFormatPr baseColWidth="10" defaultRowHeight="14.5" x14ac:dyDescent="0.35"/>
  <cols>
    <col min="1" max="1" width="13.36328125" customWidth="1"/>
    <col min="2" max="2" width="15.36328125" customWidth="1"/>
    <col min="4" max="4" width="12" customWidth="1"/>
    <col min="5" max="5" width="10.453125" customWidth="1"/>
    <col min="6" max="6" width="14.81640625" customWidth="1"/>
    <col min="7" max="7" width="10.36328125" customWidth="1"/>
    <col min="8" max="8" width="11.6328125" customWidth="1"/>
    <col min="9" max="9" width="21.7265625" bestFit="1" customWidth="1"/>
    <col min="10" max="10" width="39.81640625" bestFit="1" customWidth="1"/>
    <col min="11" max="11" width="21.7265625" bestFit="1" customWidth="1"/>
    <col min="12" max="12" width="39.81640625" customWidth="1"/>
    <col min="13" max="13" width="28.7265625" bestFit="1" customWidth="1"/>
    <col min="14" max="14" width="47" customWidth="1"/>
  </cols>
  <sheetData>
    <row r="1" spans="1:8" x14ac:dyDescent="0.35">
      <c r="A1" s="5" t="s">
        <v>21</v>
      </c>
      <c r="B1" s="5" t="s">
        <v>23</v>
      </c>
      <c r="D1" s="48" t="s">
        <v>505</v>
      </c>
    </row>
    <row r="2" spans="1:8" x14ac:dyDescent="0.35">
      <c r="A2" s="11" t="s">
        <v>24</v>
      </c>
      <c r="B2" s="39">
        <v>84.643561624106951</v>
      </c>
    </row>
    <row r="3" spans="1:8" x14ac:dyDescent="0.35">
      <c r="A3" s="11" t="s">
        <v>25</v>
      </c>
      <c r="B3" s="39">
        <v>74.905351741181221</v>
      </c>
    </row>
    <row r="4" spans="1:8" ht="58" x14ac:dyDescent="0.35">
      <c r="A4" s="11" t="s">
        <v>26</v>
      </c>
      <c r="B4" s="39">
        <v>83.960019512305735</v>
      </c>
      <c r="D4" s="53" t="s">
        <v>550</v>
      </c>
      <c r="E4" s="41" t="s">
        <v>506</v>
      </c>
      <c r="F4" s="41" t="s">
        <v>552</v>
      </c>
      <c r="G4" s="54" t="s">
        <v>551</v>
      </c>
      <c r="H4" s="54" t="s">
        <v>509</v>
      </c>
    </row>
    <row r="5" spans="1:8" x14ac:dyDescent="0.35">
      <c r="A5" s="11" t="s">
        <v>27</v>
      </c>
      <c r="B5" s="39">
        <v>78.056307504157303</v>
      </c>
      <c r="D5" s="6" t="s">
        <v>24</v>
      </c>
      <c r="E5" s="19">
        <v>79.210876631754218</v>
      </c>
      <c r="F5" s="19">
        <v>7.451694104194047</v>
      </c>
      <c r="G5" s="19">
        <f>F5/ABS(E5)</f>
        <v>9.4074127456465956E-2</v>
      </c>
      <c r="H5" t="s">
        <v>510</v>
      </c>
    </row>
    <row r="6" spans="1:8" x14ac:dyDescent="0.35">
      <c r="A6" s="11" t="s">
        <v>28</v>
      </c>
      <c r="B6" s="39">
        <v>73.368237483082339</v>
      </c>
      <c r="D6" s="6" t="s">
        <v>28</v>
      </c>
      <c r="E6" s="19">
        <v>79.050262005412634</v>
      </c>
      <c r="F6" s="19">
        <v>12.770351057898775</v>
      </c>
      <c r="G6" s="19">
        <f t="shared" ref="G6:G9" si="0">F6/ABS(E6)</f>
        <v>0.16154723253193493</v>
      </c>
      <c r="H6" t="s">
        <v>511</v>
      </c>
    </row>
    <row r="7" spans="1:8" x14ac:dyDescent="0.35">
      <c r="A7" s="11" t="s">
        <v>24</v>
      </c>
      <c r="B7" s="39">
        <v>79.355827640101779</v>
      </c>
      <c r="D7" s="6" t="s">
        <v>25</v>
      </c>
      <c r="E7" s="19">
        <v>80.800569473034955</v>
      </c>
      <c r="F7" s="19">
        <v>6.9445413140379433</v>
      </c>
      <c r="G7" s="19">
        <f t="shared" si="0"/>
        <v>8.5946687744020173E-2</v>
      </c>
      <c r="H7" t="s">
        <v>510</v>
      </c>
    </row>
    <row r="8" spans="1:8" x14ac:dyDescent="0.35">
      <c r="A8" s="11" t="s">
        <v>25</v>
      </c>
      <c r="B8" s="39">
        <v>71.536651577916928</v>
      </c>
      <c r="D8" s="6" t="s">
        <v>26</v>
      </c>
      <c r="E8" s="19">
        <v>77.948771541488696</v>
      </c>
      <c r="F8" s="19">
        <v>9.5520052332020899</v>
      </c>
      <c r="G8" s="19">
        <f t="shared" si="0"/>
        <v>0.12254208814718752</v>
      </c>
      <c r="H8" t="s">
        <v>511</v>
      </c>
    </row>
    <row r="9" spans="1:8" x14ac:dyDescent="0.35">
      <c r="A9" s="11" t="s">
        <v>26</v>
      </c>
      <c r="B9" s="39">
        <v>84.154605903750053</v>
      </c>
      <c r="D9" s="6" t="s">
        <v>27</v>
      </c>
      <c r="E9" s="19">
        <v>80.439596646803295</v>
      </c>
      <c r="F9" s="19">
        <v>8.2493493176696955</v>
      </c>
      <c r="G9" s="19">
        <f t="shared" si="0"/>
        <v>0.10255334016518254</v>
      </c>
      <c r="H9" t="s">
        <v>511</v>
      </c>
    </row>
    <row r="10" spans="1:8" x14ac:dyDescent="0.35">
      <c r="A10" s="11" t="s">
        <v>27</v>
      </c>
      <c r="B10" s="39">
        <v>81.98749035007495</v>
      </c>
      <c r="D10" s="6" t="s">
        <v>6</v>
      </c>
      <c r="E10" s="7"/>
      <c r="F10" s="7"/>
    </row>
    <row r="11" spans="1:8" x14ac:dyDescent="0.35">
      <c r="A11" s="11" t="s">
        <v>28</v>
      </c>
      <c r="B11" s="39">
        <v>79.167880559980404</v>
      </c>
      <c r="D11" s="6" t="s">
        <v>508</v>
      </c>
      <c r="E11" s="7">
        <v>79.490015259698751</v>
      </c>
      <c r="F11" s="7">
        <v>9.2478138424868597</v>
      </c>
    </row>
    <row r="12" spans="1:8" x14ac:dyDescent="0.35">
      <c r="A12" s="11" t="s">
        <v>24</v>
      </c>
      <c r="B12" s="39">
        <v>81.114761971621192</v>
      </c>
    </row>
    <row r="13" spans="1:8" x14ac:dyDescent="0.35">
      <c r="A13" s="11" t="s">
        <v>25</v>
      </c>
      <c r="B13" s="39">
        <v>86.511470473924419</v>
      </c>
    </row>
    <row r="14" spans="1:8" x14ac:dyDescent="0.35">
      <c r="A14" s="11" t="s">
        <v>26</v>
      </c>
      <c r="B14" s="39">
        <v>78.564334191542002</v>
      </c>
      <c r="D14" s="48" t="s">
        <v>537</v>
      </c>
    </row>
    <row r="15" spans="1:8" x14ac:dyDescent="0.35">
      <c r="A15" s="11" t="s">
        <v>27</v>
      </c>
      <c r="B15" s="39">
        <v>84.888147486781236</v>
      </c>
      <c r="D15" s="13" t="s">
        <v>507</v>
      </c>
      <c r="E15" t="s">
        <v>512</v>
      </c>
      <c r="F15" t="s">
        <v>516</v>
      </c>
      <c r="G15" t="s">
        <v>517</v>
      </c>
    </row>
    <row r="16" spans="1:8" x14ac:dyDescent="0.35">
      <c r="A16" s="11" t="s">
        <v>28</v>
      </c>
      <c r="B16" s="39">
        <v>72.924131220206618</v>
      </c>
      <c r="D16" s="6" t="s">
        <v>510</v>
      </c>
      <c r="E16" s="7">
        <v>2</v>
      </c>
      <c r="F16">
        <f>E16/$E$18</f>
        <v>0.4</v>
      </c>
      <c r="G16">
        <f>F16</f>
        <v>0.4</v>
      </c>
    </row>
    <row r="17" spans="1:14" x14ac:dyDescent="0.35">
      <c r="A17" s="11" t="s">
        <v>24</v>
      </c>
      <c r="B17" s="39">
        <v>74.961603988485876</v>
      </c>
      <c r="D17" s="6" t="s">
        <v>511</v>
      </c>
      <c r="E17" s="7">
        <v>3</v>
      </c>
      <c r="F17">
        <f>E17/$E$18</f>
        <v>0.6</v>
      </c>
      <c r="G17">
        <f>F17+G16</f>
        <v>1</v>
      </c>
    </row>
    <row r="18" spans="1:14" x14ac:dyDescent="0.35">
      <c r="A18" s="11" t="s">
        <v>25</v>
      </c>
      <c r="B18" s="39">
        <v>83.926095359929604</v>
      </c>
      <c r="D18" s="6" t="s">
        <v>508</v>
      </c>
      <c r="E18" s="7">
        <v>5</v>
      </c>
      <c r="G18" s="7"/>
      <c r="H18" s="7"/>
      <c r="I18" s="7"/>
      <c r="J18" s="7"/>
      <c r="K18" s="7"/>
      <c r="L18" s="7"/>
      <c r="M18" s="7"/>
      <c r="N18" s="7"/>
    </row>
    <row r="19" spans="1:14" x14ac:dyDescent="0.35">
      <c r="A19" s="11" t="s">
        <v>26</v>
      </c>
      <c r="B19" s="39">
        <v>73.038363754749298</v>
      </c>
      <c r="G19" s="7"/>
      <c r="H19" s="7"/>
      <c r="I19" s="7"/>
      <c r="J19" s="7"/>
      <c r="K19" s="7"/>
      <c r="L19" s="7"/>
      <c r="M19" s="7"/>
      <c r="N19" s="7"/>
    </row>
    <row r="20" spans="1:14" x14ac:dyDescent="0.35">
      <c r="A20" s="11" t="s">
        <v>27</v>
      </c>
      <c r="B20" s="39">
        <v>82.486939365553553</v>
      </c>
      <c r="D20" s="48" t="s">
        <v>513</v>
      </c>
      <c r="G20" s="7"/>
      <c r="H20" s="7"/>
      <c r="I20" s="7"/>
      <c r="J20" s="7"/>
      <c r="K20" s="7"/>
      <c r="L20" s="7"/>
      <c r="M20" s="7"/>
      <c r="N20" s="7"/>
    </row>
    <row r="21" spans="1:14" x14ac:dyDescent="0.35">
      <c r="A21" s="11" t="s">
        <v>28</v>
      </c>
      <c r="B21" s="39">
        <v>84.995536073693074</v>
      </c>
      <c r="D21" t="s">
        <v>514</v>
      </c>
      <c r="E21" t="s">
        <v>515</v>
      </c>
      <c r="G21" s="7"/>
      <c r="H21" s="7"/>
      <c r="I21" s="7"/>
      <c r="J21" s="7"/>
      <c r="K21" s="7"/>
      <c r="L21" s="7"/>
      <c r="M21" s="7"/>
      <c r="N21" s="7"/>
    </row>
    <row r="22" spans="1:14" x14ac:dyDescent="0.35">
      <c r="A22" s="11" t="s">
        <v>24</v>
      </c>
      <c r="B22" s="39">
        <v>86.181926437420771</v>
      </c>
      <c r="D22">
        <v>0</v>
      </c>
      <c r="E22">
        <v>0</v>
      </c>
      <c r="G22" s="7"/>
      <c r="H22" s="7"/>
      <c r="I22" s="7"/>
      <c r="J22" s="7"/>
      <c r="K22" s="7"/>
      <c r="L22" s="7"/>
      <c r="M22" s="7"/>
      <c r="N22" s="7"/>
    </row>
    <row r="23" spans="1:14" x14ac:dyDescent="0.35">
      <c r="A23" s="11" t="s">
        <v>25</v>
      </c>
      <c r="B23" s="39">
        <v>74.287452409480466</v>
      </c>
      <c r="D23">
        <v>0.4</v>
      </c>
      <c r="E23">
        <v>0.1</v>
      </c>
      <c r="G23" s="7"/>
      <c r="H23" s="7"/>
      <c r="I23" s="7"/>
      <c r="J23" s="7"/>
      <c r="K23" s="7"/>
      <c r="L23" s="7"/>
      <c r="M23" s="7"/>
      <c r="N23" s="7"/>
    </row>
    <row r="24" spans="1:14" x14ac:dyDescent="0.35">
      <c r="A24" s="11" t="s">
        <v>26</v>
      </c>
      <c r="B24" s="39">
        <v>73.467940839764196</v>
      </c>
      <c r="D24">
        <v>1</v>
      </c>
      <c r="E24">
        <v>0.25</v>
      </c>
      <c r="G24" s="7"/>
      <c r="H24" s="7"/>
      <c r="I24" s="7"/>
      <c r="J24" s="7"/>
      <c r="K24" s="7"/>
      <c r="L24" s="7"/>
      <c r="M24" s="7"/>
      <c r="N24" s="7"/>
    </row>
    <row r="25" spans="1:14" x14ac:dyDescent="0.35">
      <c r="A25" s="11" t="s">
        <v>27</v>
      </c>
      <c r="B25" s="39">
        <v>78.015402979945065</v>
      </c>
      <c r="D25">
        <v>1</v>
      </c>
      <c r="E25">
        <v>1</v>
      </c>
    </row>
    <row r="26" spans="1:14" x14ac:dyDescent="0.35">
      <c r="A26" s="11" t="s">
        <v>28</v>
      </c>
      <c r="B26" s="39">
        <v>80.109776010503992</v>
      </c>
    </row>
    <row r="27" spans="1:14" x14ac:dyDescent="0.35">
      <c r="A27" s="11" t="s">
        <v>24</v>
      </c>
      <c r="B27" s="39">
        <v>82.043498170678504</v>
      </c>
    </row>
    <row r="28" spans="1:14" x14ac:dyDescent="0.35">
      <c r="A28" s="11" t="s">
        <v>25</v>
      </c>
      <c r="B28" s="39">
        <v>81.269029326067539</v>
      </c>
    </row>
    <row r="29" spans="1:14" x14ac:dyDescent="0.35">
      <c r="A29" s="11" t="s">
        <v>26</v>
      </c>
      <c r="B29" s="39">
        <v>83.822810867859516</v>
      </c>
    </row>
    <row r="30" spans="1:14" x14ac:dyDescent="0.35">
      <c r="A30" s="11" t="s">
        <v>27</v>
      </c>
      <c r="B30" s="39">
        <v>89.898758435156196</v>
      </c>
    </row>
    <row r="31" spans="1:14" x14ac:dyDescent="0.35">
      <c r="A31" s="11" t="s">
        <v>28</v>
      </c>
      <c r="B31" s="39">
        <v>83.22636424243683</v>
      </c>
    </row>
    <row r="32" spans="1:14" x14ac:dyDescent="0.35">
      <c r="A32" s="11" t="s">
        <v>24</v>
      </c>
      <c r="B32" s="39">
        <v>72.195216691470705</v>
      </c>
    </row>
    <row r="33" spans="1:8" x14ac:dyDescent="0.35">
      <c r="A33" s="11" t="s">
        <v>25</v>
      </c>
      <c r="B33" s="39">
        <v>84.498906491789967</v>
      </c>
    </row>
    <row r="34" spans="1:8" x14ac:dyDescent="0.35">
      <c r="A34" s="11" t="s">
        <v>26</v>
      </c>
      <c r="B34" s="39">
        <v>66.946022545453161</v>
      </c>
    </row>
    <row r="35" spans="1:8" x14ac:dyDescent="0.35">
      <c r="A35" s="11" t="s">
        <v>27</v>
      </c>
      <c r="B35" s="39">
        <v>71.051072356640361</v>
      </c>
    </row>
    <row r="36" spans="1:8" x14ac:dyDescent="0.35">
      <c r="A36" s="11" t="s">
        <v>28</v>
      </c>
      <c r="B36" s="39">
        <v>91.666429600154515</v>
      </c>
    </row>
    <row r="37" spans="1:8" x14ac:dyDescent="0.35">
      <c r="A37" s="11" t="s">
        <v>24</v>
      </c>
      <c r="B37" s="39">
        <v>78.787382082809927</v>
      </c>
    </row>
    <row r="38" spans="1:8" x14ac:dyDescent="0.35">
      <c r="A38" s="11" t="s">
        <v>25</v>
      </c>
      <c r="B38" s="39">
        <v>77.848317434545606</v>
      </c>
    </row>
    <row r="39" spans="1:8" x14ac:dyDescent="0.35">
      <c r="A39" s="11" t="s">
        <v>26</v>
      </c>
      <c r="B39" s="39">
        <v>82.29524630412925</v>
      </c>
    </row>
    <row r="40" spans="1:8" x14ac:dyDescent="0.35">
      <c r="A40" s="11" t="s">
        <v>27</v>
      </c>
      <c r="B40" s="39">
        <v>77.084091774013359</v>
      </c>
    </row>
    <row r="41" spans="1:8" x14ac:dyDescent="0.35">
      <c r="A41" s="11" t="s">
        <v>28</v>
      </c>
      <c r="B41" s="39">
        <v>90.871144695556723</v>
      </c>
    </row>
    <row r="42" spans="1:8" x14ac:dyDescent="0.35">
      <c r="A42" s="11" t="s">
        <v>24</v>
      </c>
      <c r="B42" s="39">
        <v>77.074564817012288</v>
      </c>
    </row>
    <row r="43" spans="1:8" x14ac:dyDescent="0.35">
      <c r="A43" s="11" t="s">
        <v>25</v>
      </c>
      <c r="B43" s="39">
        <v>80.822808488010196</v>
      </c>
      <c r="D43" s="3"/>
      <c r="E43" s="3"/>
      <c r="F43" s="3"/>
      <c r="G43" s="3"/>
      <c r="H43" s="3"/>
    </row>
    <row r="44" spans="1:8" x14ac:dyDescent="0.35">
      <c r="A44" s="11" t="s">
        <v>26</v>
      </c>
      <c r="B44" s="39">
        <v>81.101432189898333</v>
      </c>
    </row>
    <row r="45" spans="1:8" x14ac:dyDescent="0.35">
      <c r="A45" s="11" t="s">
        <v>27</v>
      </c>
      <c r="B45" s="39">
        <v>87.50007984606782</v>
      </c>
    </row>
    <row r="46" spans="1:8" x14ac:dyDescent="0.35">
      <c r="A46" s="11" t="s">
        <v>28</v>
      </c>
      <c r="B46" s="39">
        <v>77.88951754453592</v>
      </c>
    </row>
    <row r="47" spans="1:8" x14ac:dyDescent="0.35">
      <c r="A47" s="11" t="s">
        <v>24</v>
      </c>
      <c r="B47" s="39">
        <v>83.758054845093284</v>
      </c>
    </row>
    <row r="48" spans="1:8" x14ac:dyDescent="0.35">
      <c r="A48" s="11" t="s">
        <v>25</v>
      </c>
      <c r="B48" s="39">
        <v>75.409746134100715</v>
      </c>
    </row>
    <row r="49" spans="1:2" x14ac:dyDescent="0.35">
      <c r="A49" s="11" t="s">
        <v>26</v>
      </c>
      <c r="B49" s="39">
        <v>81.485960865466041</v>
      </c>
    </row>
    <row r="50" spans="1:2" x14ac:dyDescent="0.35">
      <c r="A50" s="11" t="s">
        <v>27</v>
      </c>
      <c r="B50" s="39">
        <v>78.103658072068356</v>
      </c>
    </row>
    <row r="51" spans="1:2" x14ac:dyDescent="0.35">
      <c r="A51" s="11" t="s">
        <v>28</v>
      </c>
      <c r="B51" s="39">
        <v>81.954288109118352</v>
      </c>
    </row>
    <row r="52" spans="1:2" x14ac:dyDescent="0.35">
      <c r="A52" s="11" t="s">
        <v>24</v>
      </c>
      <c r="B52" s="39">
        <v>85.956599125056528</v>
      </c>
    </row>
    <row r="53" spans="1:2" x14ac:dyDescent="0.35">
      <c r="A53" s="11" t="s">
        <v>25</v>
      </c>
      <c r="B53" s="39">
        <v>86.962636689422652</v>
      </c>
    </row>
    <row r="54" spans="1:2" x14ac:dyDescent="0.35">
      <c r="A54" s="11" t="s">
        <v>26</v>
      </c>
      <c r="B54" s="39">
        <v>74.098254774144152</v>
      </c>
    </row>
    <row r="55" spans="1:2" x14ac:dyDescent="0.35">
      <c r="A55" s="11" t="s">
        <v>27</v>
      </c>
      <c r="B55" s="39">
        <v>85.814376891066786</v>
      </c>
    </row>
    <row r="56" spans="1:2" x14ac:dyDescent="0.35">
      <c r="A56" s="11" t="s">
        <v>28</v>
      </c>
      <c r="B56" s="39">
        <v>67.120395417150576</v>
      </c>
    </row>
    <row r="57" spans="1:2" x14ac:dyDescent="0.35">
      <c r="A57" s="11" t="s">
        <v>24</v>
      </c>
      <c r="B57" s="39">
        <v>78.959231106709922</v>
      </c>
    </row>
    <row r="58" spans="1:2" x14ac:dyDescent="0.35">
      <c r="A58" s="11" t="s">
        <v>25</v>
      </c>
      <c r="B58" s="39">
        <v>87.44632870919304</v>
      </c>
    </row>
    <row r="59" spans="1:2" x14ac:dyDescent="0.35">
      <c r="A59" s="11" t="s">
        <v>26</v>
      </c>
      <c r="B59" s="39">
        <v>82.94088522423408</v>
      </c>
    </row>
    <row r="60" spans="1:2" x14ac:dyDescent="0.35">
      <c r="A60" s="11" t="s">
        <v>27</v>
      </c>
      <c r="B60" s="39">
        <v>82.560364009696059</v>
      </c>
    </row>
    <row r="61" spans="1:2" x14ac:dyDescent="0.35">
      <c r="A61" s="11" t="s">
        <v>28</v>
      </c>
      <c r="B61" s="39">
        <v>81.89505726666539</v>
      </c>
    </row>
    <row r="62" spans="1:2" x14ac:dyDescent="0.35">
      <c r="A62" s="11" t="s">
        <v>24</v>
      </c>
      <c r="B62" s="39">
        <v>84.22743369199452</v>
      </c>
    </row>
    <row r="63" spans="1:2" x14ac:dyDescent="0.35">
      <c r="A63" s="11" t="s">
        <v>25</v>
      </c>
      <c r="B63" s="39">
        <v>83.930256298190216</v>
      </c>
    </row>
    <row r="64" spans="1:2" x14ac:dyDescent="0.35">
      <c r="A64" s="11" t="s">
        <v>26</v>
      </c>
      <c r="B64" s="39">
        <v>79.229100922093494</v>
      </c>
    </row>
    <row r="65" spans="1:2" x14ac:dyDescent="0.35">
      <c r="A65" s="11" t="s">
        <v>27</v>
      </c>
      <c r="B65" s="39">
        <v>77.857548805768602</v>
      </c>
    </row>
    <row r="66" spans="1:2" x14ac:dyDescent="0.35">
      <c r="A66" s="11" t="s">
        <v>28</v>
      </c>
      <c r="B66" s="39">
        <v>76.473172814148711</v>
      </c>
    </row>
    <row r="67" spans="1:2" x14ac:dyDescent="0.35">
      <c r="A67" s="11" t="s">
        <v>24</v>
      </c>
      <c r="B67" s="39">
        <v>79.621547885908512</v>
      </c>
    </row>
    <row r="68" spans="1:2" x14ac:dyDescent="0.35">
      <c r="A68" s="11" t="s">
        <v>25</v>
      </c>
      <c r="B68" s="39">
        <v>77.332645307324128</v>
      </c>
    </row>
    <row r="69" spans="1:2" x14ac:dyDescent="0.35">
      <c r="A69" s="11" t="s">
        <v>26</v>
      </c>
      <c r="B69" s="39">
        <v>81.957312179001747</v>
      </c>
    </row>
    <row r="70" spans="1:2" x14ac:dyDescent="0.35">
      <c r="A70" s="11" t="s">
        <v>27</v>
      </c>
      <c r="B70" s="39">
        <v>84.490891569730593</v>
      </c>
    </row>
    <row r="71" spans="1:2" x14ac:dyDescent="0.35">
      <c r="A71" s="11" t="s">
        <v>28</v>
      </c>
      <c r="B71" s="39">
        <v>90.014719009632245</v>
      </c>
    </row>
    <row r="72" spans="1:2" x14ac:dyDescent="0.35">
      <c r="A72" s="11" t="s">
        <v>24</v>
      </c>
      <c r="B72" s="39">
        <v>75.210214365215506</v>
      </c>
    </row>
    <row r="73" spans="1:2" x14ac:dyDescent="0.35">
      <c r="A73" s="11" t="s">
        <v>25</v>
      </c>
      <c r="B73" s="39">
        <v>84.226342298352392</v>
      </c>
    </row>
    <row r="74" spans="1:2" x14ac:dyDescent="0.35">
      <c r="A74" s="11" t="s">
        <v>26</v>
      </c>
      <c r="B74" s="39">
        <v>81.210253230965463</v>
      </c>
    </row>
    <row r="75" spans="1:2" x14ac:dyDescent="0.35">
      <c r="A75" s="11" t="s">
        <v>27</v>
      </c>
      <c r="B75" s="39">
        <v>82.001570464926772</v>
      </c>
    </row>
    <row r="76" spans="1:2" x14ac:dyDescent="0.35">
      <c r="A76" s="11" t="s">
        <v>28</v>
      </c>
      <c r="B76" s="39">
        <v>93.909175322623923</v>
      </c>
    </row>
    <row r="77" spans="1:2" x14ac:dyDescent="0.35">
      <c r="A77" s="11" t="s">
        <v>24</v>
      </c>
      <c r="B77" s="39">
        <v>89.004497769637965</v>
      </c>
    </row>
    <row r="78" spans="1:2" x14ac:dyDescent="0.35">
      <c r="A78" s="11" t="s">
        <v>25</v>
      </c>
      <c r="B78" s="39">
        <v>86.601840141229331</v>
      </c>
    </row>
    <row r="79" spans="1:2" x14ac:dyDescent="0.35">
      <c r="A79" s="11" t="s">
        <v>26</v>
      </c>
      <c r="B79" s="39">
        <v>79.774826164866681</v>
      </c>
    </row>
    <row r="80" spans="1:2" x14ac:dyDescent="0.35">
      <c r="A80" s="11" t="s">
        <v>27</v>
      </c>
      <c r="B80" s="39">
        <v>78.22069867150276</v>
      </c>
    </row>
    <row r="81" spans="1:2" x14ac:dyDescent="0.35">
      <c r="A81" s="11" t="s">
        <v>28</v>
      </c>
      <c r="B81" s="39">
        <v>80.883551365404855</v>
      </c>
    </row>
    <row r="82" spans="1:2" x14ac:dyDescent="0.35">
      <c r="A82" s="11" t="s">
        <v>24</v>
      </c>
      <c r="B82" s="39">
        <v>78.379161070261034</v>
      </c>
    </row>
    <row r="83" spans="1:2" x14ac:dyDescent="0.35">
      <c r="A83" s="11" t="s">
        <v>25</v>
      </c>
      <c r="B83" s="39">
        <v>95.152909327298403</v>
      </c>
    </row>
    <row r="84" spans="1:2" x14ac:dyDescent="0.35">
      <c r="A84" s="11" t="s">
        <v>26</v>
      </c>
      <c r="B84" s="39">
        <v>83.671857484732755</v>
      </c>
    </row>
    <row r="85" spans="1:2" x14ac:dyDescent="0.35">
      <c r="A85" s="11" t="s">
        <v>27</v>
      </c>
      <c r="B85" s="39">
        <v>84.864148195338203</v>
      </c>
    </row>
    <row r="86" spans="1:2" x14ac:dyDescent="0.35">
      <c r="A86" s="11" t="s">
        <v>28</v>
      </c>
      <c r="B86" s="39">
        <v>79.378053416876355</v>
      </c>
    </row>
    <row r="87" spans="1:2" x14ac:dyDescent="0.35">
      <c r="A87" s="11" t="s">
        <v>24</v>
      </c>
      <c r="B87" s="39">
        <v>85.13920213052188</v>
      </c>
    </row>
    <row r="88" spans="1:2" x14ac:dyDescent="0.35">
      <c r="A88" s="11" t="s">
        <v>25</v>
      </c>
      <c r="B88" s="39">
        <v>75.894359017256647</v>
      </c>
    </row>
    <row r="89" spans="1:2" x14ac:dyDescent="0.35">
      <c r="A89" s="11" t="s">
        <v>26</v>
      </c>
      <c r="B89" s="39">
        <v>77.170709775673458</v>
      </c>
    </row>
    <row r="90" spans="1:2" x14ac:dyDescent="0.35">
      <c r="A90" s="11" t="s">
        <v>27</v>
      </c>
      <c r="B90" s="39">
        <v>77.966477849331568</v>
      </c>
    </row>
    <row r="91" spans="1:2" x14ac:dyDescent="0.35">
      <c r="A91" s="11" t="s">
        <v>28</v>
      </c>
      <c r="B91" s="39">
        <v>88.075937785179121</v>
      </c>
    </row>
    <row r="92" spans="1:2" x14ac:dyDescent="0.35">
      <c r="A92" s="11" t="s">
        <v>24</v>
      </c>
      <c r="B92" s="39">
        <v>80.858494786371011</v>
      </c>
    </row>
    <row r="93" spans="1:2" x14ac:dyDescent="0.35">
      <c r="A93" s="11" t="s">
        <v>25</v>
      </c>
      <c r="B93" s="39">
        <v>80.036527580959955</v>
      </c>
    </row>
    <row r="94" spans="1:2" x14ac:dyDescent="0.35">
      <c r="A94" s="11" t="s">
        <v>26</v>
      </c>
      <c r="B94" s="39">
        <v>79.504819925277843</v>
      </c>
    </row>
    <row r="95" spans="1:2" x14ac:dyDescent="0.35">
      <c r="A95" s="11" t="s">
        <v>27</v>
      </c>
      <c r="B95" s="39">
        <v>79.220585777948145</v>
      </c>
    </row>
    <row r="96" spans="1:2" x14ac:dyDescent="0.35">
      <c r="A96" s="11" t="s">
        <v>28</v>
      </c>
      <c r="B96" s="39">
        <v>77.619647729152348</v>
      </c>
    </row>
    <row r="97" spans="1:2" x14ac:dyDescent="0.35">
      <c r="A97" s="11" t="s">
        <v>24</v>
      </c>
      <c r="B97" s="39">
        <v>82.960007350338856</v>
      </c>
    </row>
    <row r="98" spans="1:2" x14ac:dyDescent="0.35">
      <c r="A98" s="11" t="s">
        <v>25</v>
      </c>
      <c r="B98" s="39">
        <v>76.640622157428879</v>
      </c>
    </row>
    <row r="99" spans="1:2" x14ac:dyDescent="0.35">
      <c r="A99" s="11" t="s">
        <v>26</v>
      </c>
      <c r="B99" s="39">
        <v>82.436854629195295</v>
      </c>
    </row>
    <row r="100" spans="1:2" x14ac:dyDescent="0.35">
      <c r="A100" s="11" t="s">
        <v>27</v>
      </c>
      <c r="B100" s="39">
        <v>81.059538590197917</v>
      </c>
    </row>
    <row r="101" spans="1:2" x14ac:dyDescent="0.35">
      <c r="A101" s="11" t="s">
        <v>28</v>
      </c>
      <c r="B101" s="39">
        <v>79.430156094604172</v>
      </c>
    </row>
    <row r="102" spans="1:2" x14ac:dyDescent="0.35">
      <c r="A102" s="11" t="s">
        <v>24</v>
      </c>
      <c r="B102" s="39">
        <v>80.723707671568263</v>
      </c>
    </row>
    <row r="103" spans="1:2" x14ac:dyDescent="0.35">
      <c r="A103" s="11" t="s">
        <v>25</v>
      </c>
      <c r="B103" s="39">
        <v>78.826734781687264</v>
      </c>
    </row>
    <row r="104" spans="1:2" x14ac:dyDescent="0.35">
      <c r="A104" s="11" t="s">
        <v>26</v>
      </c>
      <c r="B104" s="39">
        <v>79.591233290630043</v>
      </c>
    </row>
    <row r="105" spans="1:2" x14ac:dyDescent="0.35">
      <c r="A105" s="11" t="s">
        <v>27</v>
      </c>
      <c r="B105" s="39">
        <v>79.74534148350358</v>
      </c>
    </row>
    <row r="106" spans="1:2" x14ac:dyDescent="0.35">
      <c r="A106" s="11" t="s">
        <v>28</v>
      </c>
      <c r="B106" s="39">
        <v>71.785489328322001</v>
      </c>
    </row>
    <row r="107" spans="1:2" x14ac:dyDescent="0.35">
      <c r="A107" s="11" t="s">
        <v>24</v>
      </c>
      <c r="B107" s="39">
        <v>87.012408786977176</v>
      </c>
    </row>
    <row r="108" spans="1:2" x14ac:dyDescent="0.35">
      <c r="A108" s="11" t="s">
        <v>25</v>
      </c>
      <c r="B108" s="39">
        <v>77.142828078722232</v>
      </c>
    </row>
    <row r="109" spans="1:2" x14ac:dyDescent="0.35">
      <c r="A109" s="11" t="s">
        <v>26</v>
      </c>
      <c r="B109" s="39">
        <v>73.858114066824783</v>
      </c>
    </row>
    <row r="110" spans="1:2" x14ac:dyDescent="0.35">
      <c r="A110" s="11" t="s">
        <v>27</v>
      </c>
      <c r="B110" s="39">
        <v>78.599776063201716</v>
      </c>
    </row>
    <row r="111" spans="1:2" x14ac:dyDescent="0.35">
      <c r="A111" s="11" t="s">
        <v>28</v>
      </c>
      <c r="B111" s="39">
        <v>82.603678694867995</v>
      </c>
    </row>
    <row r="112" spans="1:2" x14ac:dyDescent="0.35">
      <c r="A112" s="11" t="s">
        <v>24</v>
      </c>
      <c r="B112" s="39">
        <v>79.337308054236928</v>
      </c>
    </row>
    <row r="113" spans="1:2" x14ac:dyDescent="0.35">
      <c r="A113" s="11" t="s">
        <v>25</v>
      </c>
      <c r="B113" s="39">
        <v>79.715078047302086</v>
      </c>
    </row>
    <row r="114" spans="1:2" x14ac:dyDescent="0.35">
      <c r="A114" s="11" t="s">
        <v>26</v>
      </c>
      <c r="B114" s="39">
        <v>81.844239250203827</v>
      </c>
    </row>
    <row r="115" spans="1:2" x14ac:dyDescent="0.35">
      <c r="A115" s="11" t="s">
        <v>27</v>
      </c>
      <c r="B115" s="39">
        <v>80.958044665821944</v>
      </c>
    </row>
    <row r="116" spans="1:2" x14ac:dyDescent="0.35">
      <c r="A116" s="11" t="s">
        <v>28</v>
      </c>
      <c r="B116" s="39">
        <v>95.203568182187155</v>
      </c>
    </row>
    <row r="117" spans="1:2" x14ac:dyDescent="0.35">
      <c r="A117" s="11" t="s">
        <v>24</v>
      </c>
      <c r="B117" s="39">
        <v>86.169625521579292</v>
      </c>
    </row>
    <row r="118" spans="1:2" x14ac:dyDescent="0.35">
      <c r="A118" s="11" t="s">
        <v>25</v>
      </c>
      <c r="B118" s="39">
        <v>78.004227563797031</v>
      </c>
    </row>
    <row r="119" spans="1:2" x14ac:dyDescent="0.35">
      <c r="A119" s="11" t="s">
        <v>26</v>
      </c>
      <c r="B119" s="39">
        <v>87.148980785132153</v>
      </c>
    </row>
    <row r="120" spans="1:2" x14ac:dyDescent="0.35">
      <c r="A120" s="11" t="s">
        <v>27</v>
      </c>
      <c r="B120" s="39">
        <v>81.827874029913801</v>
      </c>
    </row>
    <row r="121" spans="1:2" x14ac:dyDescent="0.35">
      <c r="A121" s="11" t="s">
        <v>28</v>
      </c>
      <c r="B121" s="39">
        <v>63.673478709533811</v>
      </c>
    </row>
    <row r="122" spans="1:2" x14ac:dyDescent="0.35">
      <c r="A122" s="11" t="s">
        <v>24</v>
      </c>
      <c r="B122" s="39">
        <v>78.363432496262249</v>
      </c>
    </row>
    <row r="123" spans="1:2" x14ac:dyDescent="0.35">
      <c r="A123" s="11" t="s">
        <v>25</v>
      </c>
      <c r="B123" s="39">
        <v>74.729955687944312</v>
      </c>
    </row>
    <row r="124" spans="1:2" x14ac:dyDescent="0.35">
      <c r="A124" s="11" t="s">
        <v>26</v>
      </c>
      <c r="B124" s="39">
        <v>74.64316715602763</v>
      </c>
    </row>
    <row r="125" spans="1:2" x14ac:dyDescent="0.35">
      <c r="A125" s="11" t="s">
        <v>27</v>
      </c>
      <c r="B125" s="39">
        <v>87.893959264038131</v>
      </c>
    </row>
    <row r="126" spans="1:2" x14ac:dyDescent="0.35">
      <c r="A126" s="11" t="s">
        <v>28</v>
      </c>
      <c r="B126" s="39">
        <v>88.398137651965953</v>
      </c>
    </row>
    <row r="127" spans="1:2" x14ac:dyDescent="0.35">
      <c r="A127" s="11" t="s">
        <v>24</v>
      </c>
      <c r="B127" s="39">
        <v>77.532086126739159</v>
      </c>
    </row>
    <row r="128" spans="1:2" x14ac:dyDescent="0.35">
      <c r="A128" s="11" t="s">
        <v>25</v>
      </c>
      <c r="B128" s="39">
        <v>84.003089770776569</v>
      </c>
    </row>
    <row r="129" spans="1:2" x14ac:dyDescent="0.35">
      <c r="A129" s="11" t="s">
        <v>26</v>
      </c>
      <c r="B129" s="39">
        <v>82.627751882755547</v>
      </c>
    </row>
    <row r="130" spans="1:2" x14ac:dyDescent="0.35">
      <c r="A130" s="11" t="s">
        <v>27</v>
      </c>
      <c r="B130" s="39">
        <v>86.781669981137384</v>
      </c>
    </row>
    <row r="131" spans="1:2" x14ac:dyDescent="0.35">
      <c r="A131" s="11" t="s">
        <v>28</v>
      </c>
      <c r="B131" s="39">
        <v>78.842679360677721</v>
      </c>
    </row>
    <row r="132" spans="1:2" x14ac:dyDescent="0.35">
      <c r="A132" s="11" t="s">
        <v>24</v>
      </c>
      <c r="B132" s="39">
        <v>78.726627836731495</v>
      </c>
    </row>
    <row r="133" spans="1:2" x14ac:dyDescent="0.35">
      <c r="A133" s="11" t="s">
        <v>25</v>
      </c>
      <c r="B133" s="39">
        <v>79.403235051431693</v>
      </c>
    </row>
    <row r="134" spans="1:2" x14ac:dyDescent="0.35">
      <c r="A134" s="11" t="s">
        <v>26</v>
      </c>
      <c r="B134" s="39">
        <v>83.000207016157219</v>
      </c>
    </row>
    <row r="135" spans="1:2" x14ac:dyDescent="0.35">
      <c r="A135" s="11" t="s">
        <v>27</v>
      </c>
      <c r="B135" s="39">
        <v>83.880438725900603</v>
      </c>
    </row>
    <row r="136" spans="1:2" x14ac:dyDescent="0.35">
      <c r="A136" s="11" t="s">
        <v>28</v>
      </c>
      <c r="B136" s="39">
        <v>86.564232535311021</v>
      </c>
    </row>
    <row r="137" spans="1:2" x14ac:dyDescent="0.35">
      <c r="A137" s="11" t="s">
        <v>24</v>
      </c>
      <c r="B137" s="39">
        <v>83.801835646299878</v>
      </c>
    </row>
    <row r="138" spans="1:2" x14ac:dyDescent="0.35">
      <c r="A138" s="11" t="s">
        <v>25</v>
      </c>
      <c r="B138" s="39">
        <v>65.596150509081781</v>
      </c>
    </row>
    <row r="139" spans="1:2" x14ac:dyDescent="0.35">
      <c r="A139" s="11" t="s">
        <v>26</v>
      </c>
      <c r="B139" s="39">
        <v>70.12825355748646</v>
      </c>
    </row>
    <row r="140" spans="1:2" x14ac:dyDescent="0.35">
      <c r="A140" s="11" t="s">
        <v>27</v>
      </c>
      <c r="B140" s="39">
        <v>75.371138084010454</v>
      </c>
    </row>
    <row r="141" spans="1:2" x14ac:dyDescent="0.35">
      <c r="A141" s="11" t="s">
        <v>28</v>
      </c>
      <c r="B141" s="39">
        <v>87.07391336618457</v>
      </c>
    </row>
    <row r="142" spans="1:2" x14ac:dyDescent="0.35">
      <c r="A142" s="11" t="s">
        <v>24</v>
      </c>
      <c r="B142" s="39">
        <v>74.458926266815979</v>
      </c>
    </row>
    <row r="143" spans="1:2" x14ac:dyDescent="0.35">
      <c r="A143" s="11" t="s">
        <v>25</v>
      </c>
      <c r="B143" s="39">
        <v>77.080459479548153</v>
      </c>
    </row>
    <row r="144" spans="1:2" x14ac:dyDescent="0.35">
      <c r="A144" s="11" t="s">
        <v>26</v>
      </c>
      <c r="B144" s="39">
        <v>72.875382304191589</v>
      </c>
    </row>
    <row r="145" spans="1:2" x14ac:dyDescent="0.35">
      <c r="A145" s="11" t="s">
        <v>27</v>
      </c>
      <c r="B145" s="39">
        <v>79.700139596825466</v>
      </c>
    </row>
    <row r="146" spans="1:2" x14ac:dyDescent="0.35">
      <c r="A146" s="11" t="s">
        <v>28</v>
      </c>
      <c r="B146" s="39">
        <v>82.720184966165107</v>
      </c>
    </row>
    <row r="147" spans="1:2" x14ac:dyDescent="0.35">
      <c r="A147" s="11" t="s">
        <v>24</v>
      </c>
      <c r="B147" s="39">
        <v>85.055585461377632</v>
      </c>
    </row>
    <row r="148" spans="1:2" x14ac:dyDescent="0.35">
      <c r="A148" s="11" t="s">
        <v>25</v>
      </c>
      <c r="B148" s="39">
        <v>80.145939793583238</v>
      </c>
    </row>
    <row r="149" spans="1:2" x14ac:dyDescent="0.35">
      <c r="A149" s="11" t="s">
        <v>26</v>
      </c>
      <c r="B149" s="39">
        <v>78.186433458613465</v>
      </c>
    </row>
    <row r="150" spans="1:2" x14ac:dyDescent="0.35">
      <c r="A150" s="11" t="s">
        <v>27</v>
      </c>
      <c r="B150" s="39">
        <v>74.53045802511042</v>
      </c>
    </row>
    <row r="151" spans="1:2" x14ac:dyDescent="0.35">
      <c r="A151" s="11" t="s">
        <v>28</v>
      </c>
      <c r="B151" s="39">
        <v>72.018047123565339</v>
      </c>
    </row>
    <row r="152" spans="1:2" x14ac:dyDescent="0.35">
      <c r="A152" s="11" t="s">
        <v>24</v>
      </c>
      <c r="B152" s="39">
        <v>90</v>
      </c>
    </row>
    <row r="153" spans="1:2" x14ac:dyDescent="0.35">
      <c r="A153" s="11" t="s">
        <v>25</v>
      </c>
      <c r="B153" s="39">
        <v>89.287123248213902</v>
      </c>
    </row>
    <row r="154" spans="1:2" x14ac:dyDescent="0.35">
      <c r="A154" s="11" t="s">
        <v>26</v>
      </c>
      <c r="B154" s="39">
        <v>83.770355760934763</v>
      </c>
    </row>
    <row r="155" spans="1:2" x14ac:dyDescent="0.35">
      <c r="A155" s="11" t="s">
        <v>27</v>
      </c>
      <c r="B155" s="39">
        <v>85.286574378260411</v>
      </c>
    </row>
    <row r="156" spans="1:2" x14ac:dyDescent="0.35">
      <c r="A156" s="11" t="s">
        <v>28</v>
      </c>
      <c r="B156" s="39">
        <v>59.621406964724883</v>
      </c>
    </row>
    <row r="157" spans="1:2" x14ac:dyDescent="0.35">
      <c r="A157" s="11" t="s">
        <v>24</v>
      </c>
      <c r="B157" s="39">
        <v>69.66043222026201</v>
      </c>
    </row>
    <row r="158" spans="1:2" x14ac:dyDescent="0.35">
      <c r="A158" s="11" t="s">
        <v>25</v>
      </c>
      <c r="B158" s="39">
        <v>78.711655280203559</v>
      </c>
    </row>
    <row r="159" spans="1:2" x14ac:dyDescent="0.35">
      <c r="A159" s="11" t="s">
        <v>26</v>
      </c>
      <c r="B159" s="39">
        <v>77.220476188886096</v>
      </c>
    </row>
    <row r="160" spans="1:2" x14ac:dyDescent="0.35">
      <c r="A160" s="11" t="s">
        <v>27</v>
      </c>
      <c r="B160" s="39">
        <v>93.884846339351498</v>
      </c>
    </row>
    <row r="161" spans="1:2" x14ac:dyDescent="0.35">
      <c r="A161" s="11" t="s">
        <v>28</v>
      </c>
      <c r="B161" s="39">
        <v>46.146606311667711</v>
      </c>
    </row>
    <row r="162" spans="1:2" x14ac:dyDescent="0.35">
      <c r="A162" s="11" t="s">
        <v>24</v>
      </c>
      <c r="B162" s="39">
        <v>80.425848156737629</v>
      </c>
    </row>
    <row r="163" spans="1:2" x14ac:dyDescent="0.35">
      <c r="A163" s="11" t="s">
        <v>25</v>
      </c>
      <c r="B163" s="39">
        <v>82.229523943242384</v>
      </c>
    </row>
    <row r="164" spans="1:2" x14ac:dyDescent="0.35">
      <c r="A164" s="11" t="s">
        <v>26</v>
      </c>
      <c r="B164" s="39">
        <v>93.0436205836304</v>
      </c>
    </row>
    <row r="165" spans="1:2" x14ac:dyDescent="0.35">
      <c r="A165" s="11" t="s">
        <v>27</v>
      </c>
      <c r="B165" s="39">
        <v>67.724822858581319</v>
      </c>
    </row>
    <row r="166" spans="1:2" x14ac:dyDescent="0.35">
      <c r="A166" s="11" t="s">
        <v>28</v>
      </c>
      <c r="B166" s="39">
        <v>70</v>
      </c>
    </row>
    <row r="167" spans="1:2" x14ac:dyDescent="0.35">
      <c r="A167" s="11" t="s">
        <v>24</v>
      </c>
      <c r="B167" s="39">
        <v>66.42128957726527</v>
      </c>
    </row>
    <row r="168" spans="1:2" x14ac:dyDescent="0.35">
      <c r="A168" s="11" t="s">
        <v>25</v>
      </c>
      <c r="B168" s="39">
        <v>69.923207976971753</v>
      </c>
    </row>
    <row r="169" spans="1:2" x14ac:dyDescent="0.35">
      <c r="A169" s="11" t="s">
        <v>26</v>
      </c>
      <c r="B169" s="39">
        <v>73.651806562411366</v>
      </c>
    </row>
    <row r="170" spans="1:2" x14ac:dyDescent="0.35">
      <c r="A170" s="11" t="s">
        <v>27</v>
      </c>
      <c r="B170" s="39">
        <v>80.360910235031042</v>
      </c>
    </row>
    <row r="171" spans="1:2" x14ac:dyDescent="0.35">
      <c r="A171" s="11" t="s">
        <v>28</v>
      </c>
      <c r="B171" s="39">
        <v>95.704381439718418</v>
      </c>
    </row>
    <row r="172" spans="1:2" x14ac:dyDescent="0.35">
      <c r="A172" s="11" t="s">
        <v>24</v>
      </c>
      <c r="B172" s="39">
        <v>90</v>
      </c>
    </row>
    <row r="173" spans="1:2" x14ac:dyDescent="0.35">
      <c r="A173" s="11" t="s">
        <v>25</v>
      </c>
      <c r="B173" s="39">
        <v>92.363852874841541</v>
      </c>
    </row>
    <row r="174" spans="1:2" x14ac:dyDescent="0.35">
      <c r="A174" s="11" t="s">
        <v>26</v>
      </c>
      <c r="B174" s="39">
        <v>78.169255377433728</v>
      </c>
    </row>
    <row r="175" spans="1:2" x14ac:dyDescent="0.35">
      <c r="A175" s="11" t="s">
        <v>27</v>
      </c>
      <c r="B175" s="39">
        <v>70</v>
      </c>
    </row>
    <row r="176" spans="1:2" x14ac:dyDescent="0.35">
      <c r="A176" s="11" t="s">
        <v>28</v>
      </c>
      <c r="B176" s="39">
        <v>57.149809637921862</v>
      </c>
    </row>
    <row r="177" spans="1:2" x14ac:dyDescent="0.35">
      <c r="A177" s="11" t="s">
        <v>24</v>
      </c>
      <c r="B177" s="39">
        <v>65.258682499988936</v>
      </c>
    </row>
    <row r="178" spans="1:2" x14ac:dyDescent="0.35">
      <c r="A178" s="11" t="s">
        <v>25</v>
      </c>
      <c r="B178" s="39">
        <v>84.086996341357008</v>
      </c>
    </row>
    <row r="179" spans="1:2" x14ac:dyDescent="0.35">
      <c r="A179" s="11" t="s">
        <v>26</v>
      </c>
      <c r="B179" s="39">
        <v>74.432869243610185</v>
      </c>
    </row>
    <row r="180" spans="1:2" x14ac:dyDescent="0.35">
      <c r="A180" s="11" t="s">
        <v>27</v>
      </c>
      <c r="B180" s="39">
        <v>64.62710664171027</v>
      </c>
    </row>
    <row r="181" spans="1:2" x14ac:dyDescent="0.35">
      <c r="A181" s="11" t="s">
        <v>28</v>
      </c>
      <c r="B181" s="39">
        <v>85.076117304270156</v>
      </c>
    </row>
    <row r="182" spans="1:2" x14ac:dyDescent="0.35">
      <c r="A182" s="11" t="s">
        <v>24</v>
      </c>
      <c r="B182" s="39">
        <v>64.902524374774657</v>
      </c>
    </row>
    <row r="183" spans="1:2" x14ac:dyDescent="0.35">
      <c r="A183" s="11" t="s">
        <v>25</v>
      </c>
      <c r="B183" s="39">
        <v>64.39043338294141</v>
      </c>
    </row>
    <row r="184" spans="1:2" x14ac:dyDescent="0.35">
      <c r="A184" s="11" t="s">
        <v>26</v>
      </c>
      <c r="B184" s="39">
        <v>73.847046653172583</v>
      </c>
    </row>
    <row r="185" spans="1:2" x14ac:dyDescent="0.35">
      <c r="A185" s="11" t="s">
        <v>27</v>
      </c>
      <c r="B185" s="39">
        <v>69.19668655616988</v>
      </c>
    </row>
    <row r="186" spans="1:2" x14ac:dyDescent="0.35">
      <c r="A186" s="11" t="s">
        <v>28</v>
      </c>
      <c r="B186" s="39">
        <v>97.995625967159867</v>
      </c>
    </row>
    <row r="187" spans="1:2" x14ac:dyDescent="0.35">
      <c r="A187" s="11" t="s">
        <v>24</v>
      </c>
      <c r="B187" s="39">
        <v>65.070144248311408</v>
      </c>
    </row>
    <row r="188" spans="1:2" x14ac:dyDescent="0.35">
      <c r="A188" s="11" t="s">
        <v>25</v>
      </c>
      <c r="B188" s="39">
        <v>77.574764165619854</v>
      </c>
    </row>
    <row r="189" spans="1:2" x14ac:dyDescent="0.35">
      <c r="A189" s="11" t="s">
        <v>26</v>
      </c>
      <c r="B189" s="39">
        <v>78.208545548550319</v>
      </c>
    </row>
    <row r="190" spans="1:2" x14ac:dyDescent="0.35">
      <c r="A190" s="11" t="s">
        <v>27</v>
      </c>
      <c r="B190" s="39">
        <v>84.748960691358661</v>
      </c>
    </row>
    <row r="191" spans="1:2" x14ac:dyDescent="0.35">
      <c r="A191" s="11" t="s">
        <v>28</v>
      </c>
      <c r="B191" s="39">
        <v>71.393269738182425</v>
      </c>
    </row>
    <row r="192" spans="1:2" x14ac:dyDescent="0.35">
      <c r="A192" s="11" t="s">
        <v>24</v>
      </c>
      <c r="B192" s="39">
        <v>80.598959104536334</v>
      </c>
    </row>
    <row r="193" spans="1:2" x14ac:dyDescent="0.35">
      <c r="A193" s="11" t="s">
        <v>25</v>
      </c>
      <c r="B193" s="39">
        <v>74.149129634024575</v>
      </c>
    </row>
    <row r="194" spans="1:2" x14ac:dyDescent="0.35">
      <c r="A194" s="11" t="s">
        <v>26</v>
      </c>
      <c r="B194" s="39">
        <v>90</v>
      </c>
    </row>
    <row r="195" spans="1:2" x14ac:dyDescent="0.35">
      <c r="A195" s="11" t="s">
        <v>27</v>
      </c>
      <c r="B195" s="39">
        <v>67.066576068173163</v>
      </c>
    </row>
    <row r="196" spans="1:2" x14ac:dyDescent="0.35">
      <c r="A196" s="11" t="s">
        <v>28</v>
      </c>
      <c r="B196" s="39">
        <v>83.291233952040784</v>
      </c>
    </row>
    <row r="197" spans="1:2" x14ac:dyDescent="0.35">
      <c r="A197" s="11" t="s">
        <v>24</v>
      </c>
      <c r="B197" s="39">
        <v>70</v>
      </c>
    </row>
    <row r="198" spans="1:2" x14ac:dyDescent="0.35">
      <c r="A198" s="11" t="s">
        <v>25</v>
      </c>
      <c r="B198" s="39">
        <v>87.516109690186568</v>
      </c>
    </row>
    <row r="199" spans="1:2" x14ac:dyDescent="0.35">
      <c r="A199" s="11" t="s">
        <v>26</v>
      </c>
      <c r="B199" s="39">
        <v>79.255567217915086</v>
      </c>
    </row>
    <row r="200" spans="1:2" x14ac:dyDescent="0.35">
      <c r="A200" s="11" t="s">
        <v>27</v>
      </c>
      <c r="B200" s="39">
        <v>94.515296697936719</v>
      </c>
    </row>
    <row r="201" spans="1:2" x14ac:dyDescent="0.35">
      <c r="A201" s="11" t="s">
        <v>28</v>
      </c>
      <c r="B201" s="39">
        <v>61.638984536402859</v>
      </c>
    </row>
    <row r="202" spans="1:2" x14ac:dyDescent="0.35">
      <c r="A202" s="11" t="s">
        <v>24</v>
      </c>
      <c r="B202" s="39">
        <v>96.799913282738999</v>
      </c>
    </row>
    <row r="203" spans="1:2" x14ac:dyDescent="0.35">
      <c r="A203" s="11" t="s">
        <v>25</v>
      </c>
      <c r="B203" s="39">
        <v>91.913198250113055</v>
      </c>
    </row>
    <row r="204" spans="1:2" x14ac:dyDescent="0.35">
      <c r="A204" s="11" t="s">
        <v>26</v>
      </c>
      <c r="B204" s="39">
        <v>56.701337800477631</v>
      </c>
    </row>
    <row r="205" spans="1:2" x14ac:dyDescent="0.35">
      <c r="A205" s="11" t="s">
        <v>27</v>
      </c>
      <c r="B205" s="39">
        <v>87.847700089769205</v>
      </c>
    </row>
    <row r="206" spans="1:2" x14ac:dyDescent="0.35">
      <c r="A206" s="11" t="s">
        <v>28</v>
      </c>
      <c r="B206" s="39">
        <v>90</v>
      </c>
    </row>
    <row r="207" spans="1:2" x14ac:dyDescent="0.35">
      <c r="A207" s="11" t="s">
        <v>24</v>
      </c>
      <c r="B207" s="39">
        <v>96.84084054431878</v>
      </c>
    </row>
    <row r="208" spans="1:2" x14ac:dyDescent="0.35">
      <c r="A208" s="11" t="s">
        <v>25</v>
      </c>
      <c r="B208" s="39">
        <v>77.918462213419843</v>
      </c>
    </row>
    <row r="209" spans="1:2" x14ac:dyDescent="0.35">
      <c r="A209" s="11" t="s">
        <v>26</v>
      </c>
      <c r="B209" s="39">
        <v>83.491504685371183</v>
      </c>
    </row>
    <row r="210" spans="1:2" x14ac:dyDescent="0.35">
      <c r="A210" s="11" t="s">
        <v>27</v>
      </c>
      <c r="B210" s="39">
        <v>90.404085060145007</v>
      </c>
    </row>
    <row r="211" spans="1:2" x14ac:dyDescent="0.35">
      <c r="A211" s="11" t="s">
        <v>28</v>
      </c>
      <c r="B211" s="39">
        <v>70</v>
      </c>
    </row>
    <row r="212" spans="1:2" x14ac:dyDescent="0.35">
      <c r="A212" s="11" t="s">
        <v>24</v>
      </c>
      <c r="B212" s="39">
        <v>90.38274604070466</v>
      </c>
    </row>
    <row r="213" spans="1:2" x14ac:dyDescent="0.35">
      <c r="A213" s="11" t="s">
        <v>25</v>
      </c>
      <c r="B213" s="39">
        <v>88.45486738398904</v>
      </c>
    </row>
    <row r="214" spans="1:2" x14ac:dyDescent="0.35">
      <c r="A214" s="11" t="s">
        <v>26</v>
      </c>
      <c r="B214" s="39">
        <v>97.756019587977789</v>
      </c>
    </row>
    <row r="215" spans="1:2" x14ac:dyDescent="0.35">
      <c r="A215" s="11" t="s">
        <v>27</v>
      </c>
      <c r="B215" s="39">
        <v>61.247947289375588</v>
      </c>
    </row>
    <row r="216" spans="1:2" x14ac:dyDescent="0.35">
      <c r="A216" s="11" t="s">
        <v>28</v>
      </c>
      <c r="B216" s="39">
        <v>95.721025192760862</v>
      </c>
    </row>
    <row r="217" spans="1:2" x14ac:dyDescent="0.35">
      <c r="A217" s="11" t="s">
        <v>24</v>
      </c>
      <c r="B217" s="39">
        <v>69.499838193296455</v>
      </c>
    </row>
    <row r="218" spans="1:2" x14ac:dyDescent="0.35">
      <c r="A218" s="11" t="s">
        <v>25</v>
      </c>
      <c r="B218" s="39">
        <v>79.243095771817025</v>
      </c>
    </row>
    <row r="219" spans="1:2" x14ac:dyDescent="0.35">
      <c r="A219" s="11" t="s">
        <v>26</v>
      </c>
      <c r="B219" s="39">
        <v>90.347230272600427</v>
      </c>
    </row>
    <row r="220" spans="1:2" x14ac:dyDescent="0.35">
      <c r="A220" s="11" t="s">
        <v>27</v>
      </c>
      <c r="B220" s="39">
        <v>81.823804041123367</v>
      </c>
    </row>
    <row r="221" spans="1:2" x14ac:dyDescent="0.35">
      <c r="A221" s="11" t="s">
        <v>28</v>
      </c>
      <c r="B221" s="39">
        <v>69.330581229296513</v>
      </c>
    </row>
    <row r="222" spans="1:2" x14ac:dyDescent="0.35">
      <c r="A222" s="11" t="s">
        <v>24</v>
      </c>
      <c r="B222" s="39">
        <v>87.126072887331247</v>
      </c>
    </row>
    <row r="223" spans="1:2" x14ac:dyDescent="0.35">
      <c r="A223" s="11" t="s">
        <v>25</v>
      </c>
      <c r="B223" s="39">
        <v>70.420428730431013</v>
      </c>
    </row>
    <row r="224" spans="1:2" x14ac:dyDescent="0.35">
      <c r="A224" s="11" t="s">
        <v>26</v>
      </c>
      <c r="B224" s="39">
        <v>68.168542586208787</v>
      </c>
    </row>
    <row r="225" spans="1:2" x14ac:dyDescent="0.35">
      <c r="A225" s="11" t="s">
        <v>27</v>
      </c>
      <c r="B225" s="39">
        <v>60.803545440721791</v>
      </c>
    </row>
    <row r="226" spans="1:2" x14ac:dyDescent="0.35">
      <c r="A226" s="11" t="s">
        <v>28</v>
      </c>
      <c r="B226" s="39">
        <v>96.90536919340957</v>
      </c>
    </row>
    <row r="227" spans="1:2" x14ac:dyDescent="0.35">
      <c r="A227" s="11" t="s">
        <v>24</v>
      </c>
      <c r="B227" s="39">
        <v>80.406703293265309</v>
      </c>
    </row>
    <row r="228" spans="1:2" x14ac:dyDescent="0.35">
      <c r="A228" s="11" t="s">
        <v>25</v>
      </c>
      <c r="B228" s="39">
        <v>98.008995539275929</v>
      </c>
    </row>
    <row r="229" spans="1:2" x14ac:dyDescent="0.35">
      <c r="A229" s="11" t="s">
        <v>26</v>
      </c>
      <c r="B229" s="39">
        <v>66.099328452837653</v>
      </c>
    </row>
    <row r="230" spans="1:2" x14ac:dyDescent="0.35">
      <c r="A230" s="11" t="s">
        <v>27</v>
      </c>
      <c r="B230" s="39">
        <v>69.353744922482292</v>
      </c>
    </row>
    <row r="231" spans="1:2" x14ac:dyDescent="0.35">
      <c r="A231" s="11" t="s">
        <v>28</v>
      </c>
      <c r="B231" s="39">
        <v>90</v>
      </c>
    </row>
    <row r="232" spans="1:2" x14ac:dyDescent="0.35">
      <c r="A232" s="11" t="s">
        <v>24</v>
      </c>
      <c r="B232" s="39">
        <v>82.962337930512149</v>
      </c>
    </row>
    <row r="233" spans="1:2" x14ac:dyDescent="0.35">
      <c r="A233" s="11" t="s">
        <v>25</v>
      </c>
      <c r="B233" s="39">
        <v>76.758322140522068</v>
      </c>
    </row>
    <row r="234" spans="1:2" x14ac:dyDescent="0.35">
      <c r="A234" s="11" t="s">
        <v>26</v>
      </c>
      <c r="B234" s="39">
        <v>48.640577208134346</v>
      </c>
    </row>
    <row r="235" spans="1:2" x14ac:dyDescent="0.35">
      <c r="A235" s="11" t="s">
        <v>27</v>
      </c>
      <c r="B235" s="39">
        <v>85.156135785000515</v>
      </c>
    </row>
    <row r="236" spans="1:2" x14ac:dyDescent="0.35">
      <c r="A236" s="11" t="s">
        <v>28</v>
      </c>
      <c r="B236" s="39">
        <v>70</v>
      </c>
    </row>
    <row r="237" spans="1:2" x14ac:dyDescent="0.35">
      <c r="A237" s="11" t="s">
        <v>24</v>
      </c>
      <c r="B237" s="39">
        <v>72.99177488865098</v>
      </c>
    </row>
    <row r="238" spans="1:2" x14ac:dyDescent="0.35">
      <c r="A238" s="11" t="s">
        <v>25</v>
      </c>
      <c r="B238" s="39">
        <v>90.278404261043761</v>
      </c>
    </row>
    <row r="239" spans="1:2" x14ac:dyDescent="0.35">
      <c r="A239" s="11" t="s">
        <v>26</v>
      </c>
      <c r="B239" s="39">
        <v>81.785656422725879</v>
      </c>
    </row>
    <row r="240" spans="1:2" x14ac:dyDescent="0.35">
      <c r="A240" s="11" t="s">
        <v>27</v>
      </c>
      <c r="B240" s="39">
        <v>90</v>
      </c>
    </row>
    <row r="241" spans="1:2" x14ac:dyDescent="0.35">
      <c r="A241" s="11" t="s">
        <v>28</v>
      </c>
      <c r="B241" s="39">
        <v>63.577436069026589</v>
      </c>
    </row>
    <row r="242" spans="1:2" x14ac:dyDescent="0.35">
      <c r="A242" s="11" t="s">
        <v>24</v>
      </c>
      <c r="B242" s="39">
        <v>62.767394612892531</v>
      </c>
    </row>
    <row r="243" spans="1:2" x14ac:dyDescent="0.35">
      <c r="A243" s="11" t="s">
        <v>25</v>
      </c>
      <c r="B243" s="39">
        <v>81.716989572742023</v>
      </c>
    </row>
    <row r="244" spans="1:2" x14ac:dyDescent="0.35">
      <c r="A244" s="11" t="s">
        <v>26</v>
      </c>
      <c r="B244" s="39">
        <v>83.797606495936634</v>
      </c>
    </row>
    <row r="245" spans="1:2" x14ac:dyDescent="0.35">
      <c r="A245" s="11" t="s">
        <v>27</v>
      </c>
      <c r="B245" s="39">
        <v>74.391055224696174</v>
      </c>
    </row>
    <row r="246" spans="1:2" x14ac:dyDescent="0.35">
      <c r="A246" s="11" t="s">
        <v>28</v>
      </c>
      <c r="B246" s="39">
        <v>80.146110323839821</v>
      </c>
    </row>
    <row r="247" spans="1:2" x14ac:dyDescent="0.35">
      <c r="A247" s="11" t="s">
        <v>24</v>
      </c>
      <c r="B247" s="39">
        <v>86.657523954345379</v>
      </c>
    </row>
    <row r="248" spans="1:2" x14ac:dyDescent="0.35">
      <c r="A248" s="11" t="s">
        <v>25</v>
      </c>
      <c r="B248" s="39">
        <v>85.920014700677712</v>
      </c>
    </row>
    <row r="249" spans="1:2" x14ac:dyDescent="0.35">
      <c r="A249" s="11" t="s">
        <v>26</v>
      </c>
      <c r="B249" s="39">
        <v>84.891558091912884</v>
      </c>
    </row>
    <row r="250" spans="1:2" x14ac:dyDescent="0.35">
      <c r="A250" s="11" t="s">
        <v>27</v>
      </c>
      <c r="B250" s="39">
        <v>75.85180034955556</v>
      </c>
    </row>
    <row r="251" spans="1:2" x14ac:dyDescent="0.35">
      <c r="A251" s="11" t="s">
        <v>28</v>
      </c>
      <c r="B251" s="39">
        <v>66.562488629715517</v>
      </c>
    </row>
    <row r="252" spans="1:2" x14ac:dyDescent="0.35">
      <c r="A252" s="11" t="s">
        <v>24</v>
      </c>
      <c r="B252" s="39">
        <v>77.554277797462419</v>
      </c>
    </row>
    <row r="253" spans="1:2" x14ac:dyDescent="0.35">
      <c r="A253" s="11" t="s">
        <v>25</v>
      </c>
      <c r="B253" s="39">
        <v>81.447415343136527</v>
      </c>
    </row>
    <row r="254" spans="1:2" x14ac:dyDescent="0.35">
      <c r="A254" s="11" t="s">
        <v>26</v>
      </c>
      <c r="B254" s="39">
        <v>65.829106208257144</v>
      </c>
    </row>
    <row r="255" spans="1:2" x14ac:dyDescent="0.35">
      <c r="A255" s="11" t="s">
        <v>27</v>
      </c>
      <c r="B255" s="39">
        <v>62.820440891373437</v>
      </c>
    </row>
    <row r="256" spans="1:2" x14ac:dyDescent="0.35">
      <c r="A256" s="11" t="s">
        <v>28</v>
      </c>
      <c r="B256" s="39">
        <v>75.306939126749057</v>
      </c>
    </row>
    <row r="257" spans="1:2" x14ac:dyDescent="0.35">
      <c r="A257" s="11" t="s">
        <v>24</v>
      </c>
      <c r="B257" s="39">
        <v>76.124984136258718</v>
      </c>
    </row>
    <row r="258" spans="1:2" x14ac:dyDescent="0.35">
      <c r="A258" s="11" t="s">
        <v>25</v>
      </c>
      <c r="B258" s="39">
        <v>94.024817573954351</v>
      </c>
    </row>
    <row r="259" spans="1:2" x14ac:dyDescent="0.35">
      <c r="A259" s="11" t="s">
        <v>26</v>
      </c>
      <c r="B259" s="39">
        <v>83.756150590561447</v>
      </c>
    </row>
    <row r="260" spans="1:2" x14ac:dyDescent="0.35">
      <c r="A260" s="11" t="s">
        <v>27</v>
      </c>
      <c r="B260" s="39">
        <v>81.598584731254959</v>
      </c>
    </row>
    <row r="261" spans="1:2" x14ac:dyDescent="0.35">
      <c r="A261" s="11" t="s">
        <v>28</v>
      </c>
      <c r="B261" s="39">
        <v>68.571312314888928</v>
      </c>
    </row>
    <row r="262" spans="1:2" x14ac:dyDescent="0.35">
      <c r="A262" s="11" t="s">
        <v>24</v>
      </c>
      <c r="B262" s="39">
        <v>82.292313183716033</v>
      </c>
    </row>
    <row r="263" spans="1:2" x14ac:dyDescent="0.35">
      <c r="A263" s="11" t="s">
        <v>25</v>
      </c>
      <c r="B263" s="39">
        <v>78.674616108473856</v>
      </c>
    </row>
    <row r="264" spans="1:2" x14ac:dyDescent="0.35">
      <c r="A264" s="11" t="s">
        <v>26</v>
      </c>
      <c r="B264" s="39">
        <v>92.866985343862325</v>
      </c>
    </row>
    <row r="265" spans="1:2" x14ac:dyDescent="0.35">
      <c r="A265" s="11" t="s">
        <v>27</v>
      </c>
      <c r="B265" s="39">
        <v>78.340229012683267</v>
      </c>
    </row>
    <row r="266" spans="1:2" x14ac:dyDescent="0.35">
      <c r="A266" s="11" t="s">
        <v>28</v>
      </c>
      <c r="B266" s="39">
        <v>78.860312189208344</v>
      </c>
    </row>
    <row r="267" spans="1:2" x14ac:dyDescent="0.35">
      <c r="A267" s="11" t="s">
        <v>24</v>
      </c>
      <c r="B267" s="39">
        <v>84.248875029588817</v>
      </c>
    </row>
    <row r="268" spans="1:2" x14ac:dyDescent="0.35">
      <c r="A268" s="11" t="s">
        <v>25</v>
      </c>
      <c r="B268" s="39">
        <v>92.339251043158583</v>
      </c>
    </row>
    <row r="269" spans="1:2" x14ac:dyDescent="0.35">
      <c r="A269" s="11" t="s">
        <v>26</v>
      </c>
      <c r="B269" s="39">
        <v>69.208572515053675</v>
      </c>
    </row>
    <row r="270" spans="1:2" x14ac:dyDescent="0.35">
      <c r="A270" s="11" t="s">
        <v>27</v>
      </c>
      <c r="B270" s="39">
        <v>85.654510459862649</v>
      </c>
    </row>
    <row r="271" spans="1:2" x14ac:dyDescent="0.35">
      <c r="A271" s="11" t="s">
        <v>28</v>
      </c>
      <c r="B271" s="39">
        <v>72.016910255188122</v>
      </c>
    </row>
    <row r="272" spans="1:2" x14ac:dyDescent="0.35">
      <c r="A272" s="11" t="s">
        <v>24</v>
      </c>
      <c r="B272" s="39">
        <v>78.595080796803813</v>
      </c>
    </row>
    <row r="273" spans="1:2" x14ac:dyDescent="0.35">
      <c r="A273" s="11" t="s">
        <v>25</v>
      </c>
      <c r="B273" s="39">
        <v>76.726864992524497</v>
      </c>
    </row>
    <row r="274" spans="1:2" x14ac:dyDescent="0.35">
      <c r="A274" s="11" t="s">
        <v>26</v>
      </c>
      <c r="B274" s="39">
        <v>91.906797681149328</v>
      </c>
    </row>
    <row r="275" spans="1:2" x14ac:dyDescent="0.35">
      <c r="A275" s="11" t="s">
        <v>27</v>
      </c>
      <c r="B275" s="39">
        <v>80.803044031272293</v>
      </c>
    </row>
    <row r="276" spans="1:2" x14ac:dyDescent="0.35">
      <c r="A276" s="11" t="s">
        <v>28</v>
      </c>
      <c r="B276" s="39">
        <v>58.919822751777247</v>
      </c>
    </row>
    <row r="277" spans="1:2" x14ac:dyDescent="0.35">
      <c r="A277" s="11" t="s">
        <v>24</v>
      </c>
      <c r="B277" s="39">
        <v>77.81593942316249</v>
      </c>
    </row>
    <row r="278" spans="1:2" x14ac:dyDescent="0.35">
      <c r="A278" s="11" t="s">
        <v>25</v>
      </c>
      <c r="B278" s="39">
        <v>75.064172253478318</v>
      </c>
    </row>
    <row r="279" spans="1:2" x14ac:dyDescent="0.35">
      <c r="A279" s="11" t="s">
        <v>26</v>
      </c>
      <c r="B279" s="39">
        <v>63.225382038654061</v>
      </c>
    </row>
    <row r="280" spans="1:2" x14ac:dyDescent="0.35">
      <c r="A280" s="11" t="s">
        <v>27</v>
      </c>
      <c r="B280" s="39">
        <v>73.449165458514472</v>
      </c>
    </row>
    <row r="281" spans="1:2" x14ac:dyDescent="0.35">
      <c r="A281" s="11" t="s">
        <v>28</v>
      </c>
      <c r="B281" s="39">
        <v>96.012359083106276</v>
      </c>
    </row>
    <row r="282" spans="1:2" x14ac:dyDescent="0.35">
      <c r="A282" s="11" t="s">
        <v>24</v>
      </c>
      <c r="B282" s="39">
        <v>69.395701049943455</v>
      </c>
    </row>
    <row r="283" spans="1:2" x14ac:dyDescent="0.35">
      <c r="A283" s="11" t="s">
        <v>25</v>
      </c>
      <c r="B283" s="39">
        <v>77.453255673462991</v>
      </c>
    </row>
    <row r="284" spans="1:2" x14ac:dyDescent="0.35">
      <c r="A284" s="11" t="s">
        <v>26</v>
      </c>
      <c r="B284" s="39">
        <v>46.848918120376766</v>
      </c>
    </row>
    <row r="285" spans="1:2" x14ac:dyDescent="0.35">
      <c r="A285" s="11" t="s">
        <v>27</v>
      </c>
      <c r="B285" s="39">
        <v>91.453050774434814</v>
      </c>
    </row>
    <row r="286" spans="1:2" x14ac:dyDescent="0.35">
      <c r="A286" s="11" t="s">
        <v>28</v>
      </c>
      <c r="B286" s="39">
        <v>77.612940205726773</v>
      </c>
    </row>
    <row r="287" spans="1:2" x14ac:dyDescent="0.35">
      <c r="A287" s="11" t="s">
        <v>24</v>
      </c>
      <c r="B287" s="39">
        <v>90.029884833784308</v>
      </c>
    </row>
    <row r="288" spans="1:2" x14ac:dyDescent="0.35">
      <c r="A288" s="11" t="s">
        <v>25</v>
      </c>
      <c r="B288" s="39">
        <v>87.603671292599756</v>
      </c>
    </row>
    <row r="289" spans="1:2" x14ac:dyDescent="0.35">
      <c r="A289" s="11" t="s">
        <v>26</v>
      </c>
      <c r="B289" s="39">
        <v>75.839880284620449</v>
      </c>
    </row>
    <row r="290" spans="1:2" x14ac:dyDescent="0.35">
      <c r="A290" s="11" t="s">
        <v>27</v>
      </c>
      <c r="B290" s="39">
        <v>91.873783023474971</v>
      </c>
    </row>
    <row r="291" spans="1:2" x14ac:dyDescent="0.35">
      <c r="A291" s="11" t="s">
        <v>28</v>
      </c>
      <c r="B291" s="39">
        <v>22.384602036327124</v>
      </c>
    </row>
    <row r="292" spans="1:2" x14ac:dyDescent="0.35">
      <c r="A292" s="11" t="s">
        <v>24</v>
      </c>
      <c r="B292" s="39">
        <v>69.805564837297425</v>
      </c>
    </row>
    <row r="293" spans="1:2" x14ac:dyDescent="0.35">
      <c r="A293" s="11" t="s">
        <v>25</v>
      </c>
      <c r="B293" s="39">
        <v>68.917852533631958</v>
      </c>
    </row>
    <row r="294" spans="1:2" x14ac:dyDescent="0.35">
      <c r="A294" s="11" t="s">
        <v>26</v>
      </c>
      <c r="B294" s="39">
        <v>74.636431210892624</v>
      </c>
    </row>
    <row r="295" spans="1:2" x14ac:dyDescent="0.35">
      <c r="A295" s="11" t="s">
        <v>27</v>
      </c>
      <c r="B295" s="39">
        <v>72.028324413695373</v>
      </c>
    </row>
    <row r="296" spans="1:2" x14ac:dyDescent="0.35">
      <c r="A296" s="11" t="s">
        <v>28</v>
      </c>
      <c r="B296" s="39">
        <v>68.321837918192614</v>
      </c>
    </row>
    <row r="297" spans="1:2" x14ac:dyDescent="0.35">
      <c r="A297" s="11" t="s">
        <v>24</v>
      </c>
      <c r="B297" s="39">
        <v>74.086374499602243</v>
      </c>
    </row>
    <row r="298" spans="1:2" x14ac:dyDescent="0.35">
      <c r="A298" s="11" t="s">
        <v>25</v>
      </c>
      <c r="B298" s="39">
        <v>90.111170922755264</v>
      </c>
    </row>
    <row r="299" spans="1:2" x14ac:dyDescent="0.35">
      <c r="A299" s="11" t="s">
        <v>26</v>
      </c>
      <c r="B299" s="39">
        <v>63.786187840451021</v>
      </c>
    </row>
    <row r="300" spans="1:2" x14ac:dyDescent="0.35">
      <c r="A300" s="11" t="s">
        <v>27</v>
      </c>
      <c r="B300" s="39">
        <v>70</v>
      </c>
    </row>
    <row r="301" spans="1:2" x14ac:dyDescent="0.35">
      <c r="A301" s="11" t="s">
        <v>28</v>
      </c>
      <c r="B301" s="39">
        <v>80.583759174332954</v>
      </c>
    </row>
    <row r="302" spans="1:2" x14ac:dyDescent="0.35">
      <c r="A302" s="11" t="s">
        <v>24</v>
      </c>
      <c r="B302" s="39">
        <v>82.010856405831873</v>
      </c>
    </row>
    <row r="303" spans="1:2" x14ac:dyDescent="0.35">
      <c r="A303" s="11" t="s">
        <v>25</v>
      </c>
      <c r="B303" s="39">
        <v>82.819506335072219</v>
      </c>
    </row>
    <row r="304" spans="1:2" x14ac:dyDescent="0.35">
      <c r="A304" s="11" t="s">
        <v>26</v>
      </c>
      <c r="B304" s="39">
        <v>87.920039024611469</v>
      </c>
    </row>
    <row r="305" spans="1:2" x14ac:dyDescent="0.35">
      <c r="A305" s="11" t="s">
        <v>27</v>
      </c>
      <c r="B305" s="39">
        <v>76.112615008314606</v>
      </c>
    </row>
    <row r="306" spans="1:2" x14ac:dyDescent="0.35">
      <c r="A306" s="11" t="s">
        <v>28</v>
      </c>
      <c r="B306" s="39">
        <v>70.052356224623509</v>
      </c>
    </row>
    <row r="307" spans="1:2" x14ac:dyDescent="0.35">
      <c r="A307" s="11" t="s">
        <v>24</v>
      </c>
      <c r="B307" s="39">
        <v>78.517587300739251</v>
      </c>
    </row>
    <row r="308" spans="1:2" x14ac:dyDescent="0.35">
      <c r="A308" s="11" t="s">
        <v>25</v>
      </c>
      <c r="B308" s="39">
        <v>87.405251380987465</v>
      </c>
    </row>
    <row r="309" spans="1:2" x14ac:dyDescent="0.35">
      <c r="A309" s="11" t="s">
        <v>26</v>
      </c>
      <c r="B309" s="39">
        <v>88.309211807500105</v>
      </c>
    </row>
    <row r="310" spans="1:2" x14ac:dyDescent="0.35">
      <c r="A310" s="11" t="s">
        <v>27</v>
      </c>
      <c r="B310" s="39">
        <v>83.974980700149899</v>
      </c>
    </row>
    <row r="311" spans="1:2" x14ac:dyDescent="0.35">
      <c r="A311" s="11" t="s">
        <v>28</v>
      </c>
      <c r="B311" s="39">
        <v>78.751820839970605</v>
      </c>
    </row>
    <row r="312" spans="1:2" x14ac:dyDescent="0.35">
      <c r="A312" s="11" t="s">
        <v>24</v>
      </c>
      <c r="B312" s="39">
        <v>86.95659764460288</v>
      </c>
    </row>
    <row r="313" spans="1:2" x14ac:dyDescent="0.35">
      <c r="A313" s="11" t="s">
        <v>25</v>
      </c>
      <c r="B313" s="39">
        <v>73.453238857910037</v>
      </c>
    </row>
    <row r="314" spans="1:2" x14ac:dyDescent="0.35">
      <c r="A314" s="11" t="s">
        <v>26</v>
      </c>
      <c r="B314" s="39">
        <v>77.128668383084005</v>
      </c>
    </row>
    <row r="315" spans="1:2" x14ac:dyDescent="0.35">
      <c r="A315" s="11" t="s">
        <v>27</v>
      </c>
      <c r="B315" s="39">
        <v>89.776294973562472</v>
      </c>
    </row>
    <row r="316" spans="1:2" x14ac:dyDescent="0.35">
      <c r="A316" s="11" t="s">
        <v>28</v>
      </c>
      <c r="B316" s="39">
        <v>69.386196830309927</v>
      </c>
    </row>
    <row r="317" spans="1:2" x14ac:dyDescent="0.35">
      <c r="A317" s="11" t="s">
        <v>24</v>
      </c>
      <c r="B317" s="39">
        <v>76.614296833286062</v>
      </c>
    </row>
    <row r="318" spans="1:2" x14ac:dyDescent="0.35">
      <c r="A318" s="11" t="s">
        <v>25</v>
      </c>
      <c r="B318" s="39">
        <v>80.192485458683223</v>
      </c>
    </row>
    <row r="319" spans="1:2" x14ac:dyDescent="0.35">
      <c r="A319" s="11" t="s">
        <v>26</v>
      </c>
      <c r="B319" s="39">
        <v>66.076727509498596</v>
      </c>
    </row>
    <row r="320" spans="1:2" x14ac:dyDescent="0.35">
      <c r="A320" s="11" t="s">
        <v>27</v>
      </c>
      <c r="B320" s="39">
        <v>84.973878731107106</v>
      </c>
    </row>
    <row r="321" spans="1:2" x14ac:dyDescent="0.35">
      <c r="A321" s="11" t="s">
        <v>28</v>
      </c>
      <c r="B321" s="39">
        <v>87.493304110539611</v>
      </c>
    </row>
    <row r="322" spans="1:2" x14ac:dyDescent="0.35">
      <c r="A322" s="11" t="s">
        <v>24</v>
      </c>
      <c r="B322" s="39">
        <v>79.023602867964655</v>
      </c>
    </row>
    <row r="323" spans="1:2" x14ac:dyDescent="0.35">
      <c r="A323" s="11" t="s">
        <v>25</v>
      </c>
      <c r="B323" s="39">
        <v>91.424781405366957</v>
      </c>
    </row>
    <row r="324" spans="1:2" x14ac:dyDescent="0.35">
      <c r="A324" s="11" t="s">
        <v>26</v>
      </c>
      <c r="B324" s="39">
        <v>66.935881679528393</v>
      </c>
    </row>
    <row r="325" spans="1:2" x14ac:dyDescent="0.35">
      <c r="A325" s="11" t="s">
        <v>27</v>
      </c>
      <c r="B325" s="39">
        <v>76.030805959890131</v>
      </c>
    </row>
    <row r="326" spans="1:2" x14ac:dyDescent="0.35">
      <c r="A326" s="11" t="s">
        <v>28</v>
      </c>
      <c r="B326" s="39">
        <v>80.164664015755989</v>
      </c>
    </row>
    <row r="327" spans="1:2" x14ac:dyDescent="0.35">
      <c r="A327" s="11" t="s">
        <v>24</v>
      </c>
      <c r="B327" s="39">
        <v>77.030863596592098</v>
      </c>
    </row>
    <row r="328" spans="1:2" x14ac:dyDescent="0.35">
      <c r="A328" s="11" t="s">
        <v>25</v>
      </c>
      <c r="B328" s="39">
        <v>71.801123542245477</v>
      </c>
    </row>
    <row r="329" spans="1:2" x14ac:dyDescent="0.35">
      <c r="A329" s="11" t="s">
        <v>26</v>
      </c>
      <c r="B329" s="39">
        <v>87.645621735719033</v>
      </c>
    </row>
    <row r="330" spans="1:2" x14ac:dyDescent="0.35">
      <c r="A330" s="11" t="s">
        <v>27</v>
      </c>
      <c r="B330" s="39">
        <v>99.797516870312393</v>
      </c>
    </row>
    <row r="331" spans="1:2" x14ac:dyDescent="0.35">
      <c r="A331" s="11" t="s">
        <v>28</v>
      </c>
      <c r="B331" s="39">
        <v>84.839546363655245</v>
      </c>
    </row>
    <row r="332" spans="1:2" x14ac:dyDescent="0.35">
      <c r="A332" s="11" t="s">
        <v>24</v>
      </c>
      <c r="B332" s="39">
        <v>76.718424881692044</v>
      </c>
    </row>
    <row r="333" spans="1:2" x14ac:dyDescent="0.35">
      <c r="A333" s="11" t="s">
        <v>25</v>
      </c>
      <c r="B333" s="39">
        <v>74.238232829957269</v>
      </c>
    </row>
    <row r="334" spans="1:2" x14ac:dyDescent="0.35">
      <c r="A334" s="11" t="s">
        <v>26</v>
      </c>
      <c r="B334" s="39">
        <v>53.892045090906322</v>
      </c>
    </row>
    <row r="335" spans="1:2" x14ac:dyDescent="0.35">
      <c r="A335" s="11" t="s">
        <v>27</v>
      </c>
      <c r="B335" s="39">
        <v>62.102144713280722</v>
      </c>
    </row>
    <row r="336" spans="1:2" x14ac:dyDescent="0.35">
      <c r="A336" s="11" t="s">
        <v>28</v>
      </c>
      <c r="B336" s="39">
        <v>97.499644400231773</v>
      </c>
    </row>
    <row r="337" spans="1:2" x14ac:dyDescent="0.35">
      <c r="A337" s="11" t="s">
        <v>24</v>
      </c>
      <c r="B337" s="39">
        <v>79.044557625893503</v>
      </c>
    </row>
    <row r="338" spans="1:2" x14ac:dyDescent="0.35">
      <c r="A338" s="11" t="s">
        <v>25</v>
      </c>
      <c r="B338" s="39">
        <v>82.532779035391286</v>
      </c>
    </row>
    <row r="339" spans="1:2" x14ac:dyDescent="0.35">
      <c r="A339" s="11" t="s">
        <v>26</v>
      </c>
      <c r="B339" s="39">
        <v>84.590492608258501</v>
      </c>
    </row>
    <row r="340" spans="1:2" x14ac:dyDescent="0.35">
      <c r="A340" s="11" t="s">
        <v>27</v>
      </c>
      <c r="B340" s="39">
        <v>74.168183548026718</v>
      </c>
    </row>
    <row r="341" spans="1:2" x14ac:dyDescent="0.35">
      <c r="A341" s="11" t="s">
        <v>28</v>
      </c>
      <c r="B341" s="39">
        <v>96.306717043335084</v>
      </c>
    </row>
    <row r="342" spans="1:2" x14ac:dyDescent="0.35">
      <c r="A342" s="11" t="s">
        <v>24</v>
      </c>
      <c r="B342" s="39">
        <v>92.011441867798567</v>
      </c>
    </row>
    <row r="343" spans="1:2" x14ac:dyDescent="0.35">
      <c r="A343" s="11" t="s">
        <v>25</v>
      </c>
      <c r="B343" s="39">
        <v>73.102173903025687</v>
      </c>
    </row>
    <row r="344" spans="1:2" x14ac:dyDescent="0.35">
      <c r="A344" s="11" t="s">
        <v>26</v>
      </c>
      <c r="B344" s="39">
        <v>82.202864379796665</v>
      </c>
    </row>
    <row r="345" spans="1:2" x14ac:dyDescent="0.35">
      <c r="A345" s="11" t="s">
        <v>27</v>
      </c>
      <c r="B345" s="39">
        <v>95.000159692135639</v>
      </c>
    </row>
    <row r="346" spans="1:2" x14ac:dyDescent="0.35">
      <c r="A346" s="11" t="s">
        <v>28</v>
      </c>
      <c r="B346" s="39">
        <v>76.83427631680388</v>
      </c>
    </row>
    <row r="347" spans="1:2" x14ac:dyDescent="0.35">
      <c r="A347" s="11" t="s">
        <v>24</v>
      </c>
      <c r="B347" s="39">
        <v>79.602969182888046</v>
      </c>
    </row>
    <row r="348" spans="1:2" x14ac:dyDescent="0.35">
      <c r="A348" s="11" t="s">
        <v>25</v>
      </c>
      <c r="B348" s="39">
        <v>87.741491572232917</v>
      </c>
    </row>
    <row r="349" spans="1:2" x14ac:dyDescent="0.35">
      <c r="A349" s="11" t="s">
        <v>26</v>
      </c>
      <c r="B349" s="39">
        <v>82.971921730932081</v>
      </c>
    </row>
    <row r="350" spans="1:2" x14ac:dyDescent="0.35">
      <c r="A350" s="11" t="s">
        <v>27</v>
      </c>
      <c r="B350" s="39">
        <v>76.207316144136712</v>
      </c>
    </row>
    <row r="351" spans="1:2" x14ac:dyDescent="0.35">
      <c r="A351" s="11" t="s">
        <v>28</v>
      </c>
      <c r="B351" s="39">
        <v>82.931432163677528</v>
      </c>
    </row>
    <row r="352" spans="1:2" x14ac:dyDescent="0.35">
      <c r="A352" s="11" t="s">
        <v>24</v>
      </c>
      <c r="B352" s="39">
        <v>67.574046826921403</v>
      </c>
    </row>
    <row r="353" spans="1:2" x14ac:dyDescent="0.35">
      <c r="A353" s="11" t="s">
        <v>25</v>
      </c>
      <c r="B353" s="39">
        <v>84.185440047876909</v>
      </c>
    </row>
    <row r="354" spans="1:2" x14ac:dyDescent="0.35">
      <c r="A354" s="11" t="s">
        <v>26</v>
      </c>
      <c r="B354" s="39">
        <v>68.196509548288304</v>
      </c>
    </row>
    <row r="355" spans="1:2" x14ac:dyDescent="0.35">
      <c r="A355" s="11" t="s">
        <v>27</v>
      </c>
      <c r="B355" s="39">
        <v>91.628753782133572</v>
      </c>
    </row>
    <row r="356" spans="1:2" x14ac:dyDescent="0.35">
      <c r="A356" s="11" t="s">
        <v>28</v>
      </c>
      <c r="B356" s="39">
        <v>60.680593125725864</v>
      </c>
    </row>
    <row r="357" spans="1:2" x14ac:dyDescent="0.35">
      <c r="A357" s="11" t="s">
        <v>24</v>
      </c>
      <c r="B357" s="39">
        <v>81.862135832197964</v>
      </c>
    </row>
    <row r="358" spans="1:2" x14ac:dyDescent="0.35">
      <c r="A358" s="11" t="s">
        <v>25</v>
      </c>
      <c r="B358" s="39">
        <v>85.548845365410671</v>
      </c>
    </row>
    <row r="359" spans="1:2" x14ac:dyDescent="0.35">
      <c r="A359" s="11" t="s">
        <v>26</v>
      </c>
      <c r="B359" s="39">
        <v>85.88177044846816</v>
      </c>
    </row>
    <row r="360" spans="1:2" x14ac:dyDescent="0.35">
      <c r="A360" s="11" t="s">
        <v>27</v>
      </c>
      <c r="B360" s="39">
        <v>85.120728019392118</v>
      </c>
    </row>
    <row r="361" spans="1:2" x14ac:dyDescent="0.35">
      <c r="A361" s="11" t="s">
        <v>28</v>
      </c>
      <c r="B361" s="39">
        <v>82.842585899998085</v>
      </c>
    </row>
    <row r="362" spans="1:2" x14ac:dyDescent="0.35">
      <c r="A362" s="11" t="s">
        <v>24</v>
      </c>
      <c r="B362" s="39">
        <v>89.469877113588154</v>
      </c>
    </row>
    <row r="363" spans="1:2" x14ac:dyDescent="0.35">
      <c r="A363" s="11" t="s">
        <v>25</v>
      </c>
      <c r="B363" s="39">
        <v>69.998905221000314</v>
      </c>
    </row>
    <row r="364" spans="1:2" x14ac:dyDescent="0.35">
      <c r="A364" s="11" t="s">
        <v>26</v>
      </c>
      <c r="B364" s="39">
        <v>78.458201844186988</v>
      </c>
    </row>
    <row r="365" spans="1:2" x14ac:dyDescent="0.35">
      <c r="A365" s="11" t="s">
        <v>27</v>
      </c>
      <c r="B365" s="39">
        <v>75.715097611537203</v>
      </c>
    </row>
    <row r="366" spans="1:2" x14ac:dyDescent="0.35">
      <c r="A366" s="11" t="s">
        <v>28</v>
      </c>
      <c r="B366" s="39">
        <v>74.709759221223067</v>
      </c>
    </row>
    <row r="367" spans="1:2" x14ac:dyDescent="0.35">
      <c r="A367" s="11" t="s">
        <v>24</v>
      </c>
      <c r="B367" s="39">
        <v>85.518522812053561</v>
      </c>
    </row>
    <row r="368" spans="1:2" x14ac:dyDescent="0.35">
      <c r="A368" s="11" t="s">
        <v>25</v>
      </c>
      <c r="B368" s="39">
        <v>80.972695488599129</v>
      </c>
    </row>
    <row r="369" spans="1:2" x14ac:dyDescent="0.35">
      <c r="A369" s="11" t="s">
        <v>26</v>
      </c>
      <c r="B369" s="39">
        <v>83.914624358003493</v>
      </c>
    </row>
    <row r="370" spans="1:2" x14ac:dyDescent="0.35">
      <c r="A370" s="11" t="s">
        <v>27</v>
      </c>
      <c r="B370" s="39">
        <v>88.981783139461186</v>
      </c>
    </row>
    <row r="371" spans="1:2" x14ac:dyDescent="0.35">
      <c r="A371" s="11" t="s">
        <v>28</v>
      </c>
      <c r="B371" s="39">
        <v>95.022078514448367</v>
      </c>
    </row>
    <row r="372" spans="1:2" x14ac:dyDescent="0.35">
      <c r="A372" s="11" t="s">
        <v>24</v>
      </c>
      <c r="B372" s="39">
        <v>73.689889379311353</v>
      </c>
    </row>
    <row r="373" spans="1:2" x14ac:dyDescent="0.35">
      <c r="A373" s="11" t="s">
        <v>25</v>
      </c>
      <c r="B373" s="39">
        <v>69.761890901718289</v>
      </c>
    </row>
    <row r="374" spans="1:2" x14ac:dyDescent="0.35">
      <c r="A374" s="11" t="s">
        <v>26</v>
      </c>
      <c r="B374" s="39">
        <v>82.420506461930927</v>
      </c>
    </row>
    <row r="375" spans="1:2" x14ac:dyDescent="0.35">
      <c r="A375" s="11" t="s">
        <v>27</v>
      </c>
      <c r="B375" s="39">
        <v>84.003140929853544</v>
      </c>
    </row>
    <row r="376" spans="1:2" x14ac:dyDescent="0.35">
      <c r="A376" s="11" t="s">
        <v>28</v>
      </c>
      <c r="B376" s="39">
        <v>99.85</v>
      </c>
    </row>
    <row r="377" spans="1:2" x14ac:dyDescent="0.35">
      <c r="A377" s="11" t="s">
        <v>24</v>
      </c>
      <c r="B377" s="39">
        <v>72.586308508180082</v>
      </c>
    </row>
    <row r="378" spans="1:2" x14ac:dyDescent="0.35">
      <c r="A378" s="11" t="s">
        <v>25</v>
      </c>
      <c r="B378" s="39">
        <v>74.321997291990556</v>
      </c>
    </row>
    <row r="379" spans="1:2" x14ac:dyDescent="0.35">
      <c r="A379" s="11" t="s">
        <v>26</v>
      </c>
      <c r="B379" s="39">
        <v>79.549652329733362</v>
      </c>
    </row>
    <row r="380" spans="1:2" x14ac:dyDescent="0.35">
      <c r="A380" s="11" t="s">
        <v>27</v>
      </c>
      <c r="B380" s="39">
        <v>76.441397343005519</v>
      </c>
    </row>
    <row r="381" spans="1:2" x14ac:dyDescent="0.35">
      <c r="A381" s="11" t="s">
        <v>28</v>
      </c>
      <c r="B381" s="39">
        <v>81.325327048107283</v>
      </c>
    </row>
    <row r="382" spans="1:2" x14ac:dyDescent="0.35">
      <c r="A382" s="11" t="s">
        <v>24</v>
      </c>
      <c r="B382" s="39">
        <v>63.274974511004984</v>
      </c>
    </row>
    <row r="383" spans="1:2" x14ac:dyDescent="0.35">
      <c r="A383" s="11" t="s">
        <v>25</v>
      </c>
      <c r="B383" s="39">
        <v>82.749939085333608</v>
      </c>
    </row>
    <row r="384" spans="1:2" x14ac:dyDescent="0.35">
      <c r="A384" s="11" t="s">
        <v>26</v>
      </c>
      <c r="B384" s="39">
        <v>87.343714969465509</v>
      </c>
    </row>
    <row r="385" spans="1:2" x14ac:dyDescent="0.35">
      <c r="A385" s="11" t="s">
        <v>27</v>
      </c>
      <c r="B385" s="39">
        <v>89.728296390676405</v>
      </c>
    </row>
    <row r="386" spans="1:2" x14ac:dyDescent="0.35">
      <c r="A386" s="11" t="s">
        <v>28</v>
      </c>
      <c r="B386" s="39">
        <v>79.067080125314533</v>
      </c>
    </row>
    <row r="387" spans="1:2" x14ac:dyDescent="0.35">
      <c r="A387" s="11" t="s">
        <v>24</v>
      </c>
      <c r="B387" s="39">
        <v>80.952350092120469</v>
      </c>
    </row>
    <row r="388" spans="1:2" x14ac:dyDescent="0.35">
      <c r="A388" s="11" t="s">
        <v>25</v>
      </c>
      <c r="B388" s="39">
        <v>91.762313079088926</v>
      </c>
    </row>
    <row r="389" spans="1:2" x14ac:dyDescent="0.35">
      <c r="A389" s="11" t="s">
        <v>26</v>
      </c>
      <c r="B389" s="39">
        <v>74.341419551346917</v>
      </c>
    </row>
    <row r="390" spans="1:2" x14ac:dyDescent="0.35">
      <c r="A390" s="11" t="s">
        <v>27</v>
      </c>
      <c r="B390" s="39">
        <v>75.932955698663136</v>
      </c>
    </row>
    <row r="391" spans="1:2" x14ac:dyDescent="0.35">
      <c r="A391" s="11" t="s">
        <v>28</v>
      </c>
      <c r="B391" s="39">
        <v>92.113906677768682</v>
      </c>
    </row>
    <row r="392" spans="1:2" x14ac:dyDescent="0.35">
      <c r="A392" s="11" t="s">
        <v>24</v>
      </c>
      <c r="B392" s="39">
        <v>82.025390131166205</v>
      </c>
    </row>
    <row r="393" spans="1:2" x14ac:dyDescent="0.35">
      <c r="A393" s="11" t="s">
        <v>25</v>
      </c>
      <c r="B393" s="39">
        <v>77.008562786504626</v>
      </c>
    </row>
    <row r="394" spans="1:2" x14ac:dyDescent="0.35">
      <c r="A394" s="11" t="s">
        <v>26</v>
      </c>
      <c r="B394" s="39">
        <v>79.009639850555686</v>
      </c>
    </row>
    <row r="395" spans="1:2" x14ac:dyDescent="0.35">
      <c r="A395" s="11" t="s">
        <v>27</v>
      </c>
      <c r="B395" s="39">
        <v>78.44117155589629</v>
      </c>
    </row>
    <row r="396" spans="1:2" x14ac:dyDescent="0.35">
      <c r="A396" s="11" t="s">
        <v>28</v>
      </c>
      <c r="B396" s="39">
        <v>76.429471593728522</v>
      </c>
    </row>
    <row r="397" spans="1:2" x14ac:dyDescent="0.35">
      <c r="A397" s="11" t="s">
        <v>24</v>
      </c>
      <c r="B397" s="39">
        <v>82.608830982353538</v>
      </c>
    </row>
    <row r="398" spans="1:2" x14ac:dyDescent="0.35">
      <c r="A398" s="11" t="s">
        <v>25</v>
      </c>
      <c r="B398" s="39">
        <v>77.787626853096299</v>
      </c>
    </row>
    <row r="399" spans="1:2" x14ac:dyDescent="0.35">
      <c r="A399" s="11" t="s">
        <v>26</v>
      </c>
      <c r="B399" s="39">
        <v>84.873709258390591</v>
      </c>
    </row>
    <row r="400" spans="1:2" x14ac:dyDescent="0.35">
      <c r="A400" s="11" t="s">
        <v>27</v>
      </c>
      <c r="B400" s="39">
        <v>82.119077180395834</v>
      </c>
    </row>
    <row r="401" spans="1:2" x14ac:dyDescent="0.35">
      <c r="A401" s="11" t="s">
        <v>28</v>
      </c>
      <c r="B401" s="39">
        <v>79.145234141906258</v>
      </c>
    </row>
    <row r="402" spans="1:2" x14ac:dyDescent="0.35">
      <c r="A402" s="11" t="s">
        <v>24</v>
      </c>
      <c r="B402" s="39">
        <v>72.442189977737144</v>
      </c>
    </row>
    <row r="403" spans="1:2" x14ac:dyDescent="0.35">
      <c r="A403" s="11" t="s">
        <v>25</v>
      </c>
      <c r="B403" s="39">
        <v>70.837568475399166</v>
      </c>
    </row>
    <row r="404" spans="1:2" x14ac:dyDescent="0.35">
      <c r="A404" s="11" t="s">
        <v>26</v>
      </c>
      <c r="B404" s="39">
        <v>79.182466581260087</v>
      </c>
    </row>
    <row r="405" spans="1:2" x14ac:dyDescent="0.35">
      <c r="A405" s="11" t="s">
        <v>27</v>
      </c>
      <c r="B405" s="39">
        <v>79.49068296700716</v>
      </c>
    </row>
    <row r="406" spans="1:2" x14ac:dyDescent="0.35">
      <c r="A406" s="11" t="s">
        <v>28</v>
      </c>
      <c r="B406" s="39">
        <v>67.678233992483001</v>
      </c>
    </row>
    <row r="407" spans="1:2" x14ac:dyDescent="0.35">
      <c r="A407" s="11" t="s">
        <v>24</v>
      </c>
      <c r="B407" s="39">
        <v>82.003280314966105</v>
      </c>
    </row>
    <row r="408" spans="1:2" x14ac:dyDescent="0.35">
      <c r="A408" s="11" t="s">
        <v>25</v>
      </c>
      <c r="B408" s="39">
        <v>80.852578523335978</v>
      </c>
    </row>
    <row r="409" spans="1:2" x14ac:dyDescent="0.35">
      <c r="A409" s="11" t="s">
        <v>26</v>
      </c>
      <c r="B409" s="39">
        <v>67.716228133649565</v>
      </c>
    </row>
    <row r="410" spans="1:2" x14ac:dyDescent="0.35">
      <c r="A410" s="11" t="s">
        <v>27</v>
      </c>
      <c r="B410" s="39">
        <v>77.199552126403432</v>
      </c>
    </row>
    <row r="411" spans="1:2" x14ac:dyDescent="0.35">
      <c r="A411" s="11" t="s">
        <v>28</v>
      </c>
      <c r="B411" s="39">
        <v>83.905518042301992</v>
      </c>
    </row>
    <row r="412" spans="1:2" x14ac:dyDescent="0.35">
      <c r="A412" s="11" t="s">
        <v>24</v>
      </c>
      <c r="B412" s="39">
        <v>86.86239218339324</v>
      </c>
    </row>
    <row r="413" spans="1:2" x14ac:dyDescent="0.35">
      <c r="A413" s="11" t="s">
        <v>25</v>
      </c>
      <c r="B413" s="39">
        <v>79.114788806764409</v>
      </c>
    </row>
    <row r="414" spans="1:2" x14ac:dyDescent="0.35">
      <c r="A414" s="11" t="s">
        <v>26</v>
      </c>
      <c r="B414" s="39">
        <v>83.688478500407655</v>
      </c>
    </row>
    <row r="415" spans="1:2" x14ac:dyDescent="0.35">
      <c r="A415" s="11" t="s">
        <v>27</v>
      </c>
      <c r="B415" s="39">
        <v>81.916089331643889</v>
      </c>
    </row>
    <row r="416" spans="1:2" x14ac:dyDescent="0.35">
      <c r="A416" s="11" t="s">
        <v>28</v>
      </c>
      <c r="B416" s="39">
        <v>99.85</v>
      </c>
    </row>
    <row r="417" spans="1:2" x14ac:dyDescent="0.35">
      <c r="A417" s="11" t="s">
        <v>24</v>
      </c>
      <c r="B417" s="39">
        <v>74.244572008028626</v>
      </c>
    </row>
    <row r="418" spans="1:2" x14ac:dyDescent="0.35">
      <c r="A418" s="11" t="s">
        <v>25</v>
      </c>
      <c r="B418" s="39">
        <v>83.015738911926746</v>
      </c>
    </row>
    <row r="419" spans="1:2" x14ac:dyDescent="0.35">
      <c r="A419" s="11" t="s">
        <v>26</v>
      </c>
      <c r="B419" s="39">
        <v>94.297961570264306</v>
      </c>
    </row>
    <row r="420" spans="1:2" x14ac:dyDescent="0.35">
      <c r="A420" s="11" t="s">
        <v>27</v>
      </c>
      <c r="B420" s="39">
        <v>83.655748059827602</v>
      </c>
    </row>
    <row r="421" spans="1:2" x14ac:dyDescent="0.35">
      <c r="A421" s="11" t="s">
        <v>28</v>
      </c>
      <c r="B421" s="39">
        <v>55.510218064300716</v>
      </c>
    </row>
    <row r="422" spans="1:2" x14ac:dyDescent="0.35">
      <c r="A422" s="11" t="s">
        <v>24</v>
      </c>
      <c r="B422" s="39">
        <v>86.350292096612975</v>
      </c>
    </row>
    <row r="423" spans="1:2" x14ac:dyDescent="0.35">
      <c r="A423" s="11" t="s">
        <v>25</v>
      </c>
      <c r="B423" s="39">
        <v>80.42829015001189</v>
      </c>
    </row>
    <row r="424" spans="1:2" x14ac:dyDescent="0.35">
      <c r="A424" s="11" t="s">
        <v>26</v>
      </c>
      <c r="B424" s="39">
        <v>69.28633431205526</v>
      </c>
    </row>
    <row r="425" spans="1:2" x14ac:dyDescent="0.35">
      <c r="A425" s="11" t="s">
        <v>27</v>
      </c>
      <c r="B425" s="39">
        <v>95.787918528076261</v>
      </c>
    </row>
    <row r="426" spans="1:2" x14ac:dyDescent="0.35">
      <c r="A426" s="11" t="s">
        <v>28</v>
      </c>
      <c r="B426" s="39">
        <v>92.59720647794893</v>
      </c>
    </row>
    <row r="427" spans="1:2" x14ac:dyDescent="0.35">
      <c r="A427" s="11" t="s">
        <v>24</v>
      </c>
      <c r="B427" s="39">
        <v>71.053537087282166</v>
      </c>
    </row>
    <row r="428" spans="1:2" x14ac:dyDescent="0.35">
      <c r="A428" s="11" t="s">
        <v>25</v>
      </c>
      <c r="B428" s="39">
        <v>76.506221577874385</v>
      </c>
    </row>
    <row r="429" spans="1:2" x14ac:dyDescent="0.35">
      <c r="A429" s="11" t="s">
        <v>26</v>
      </c>
      <c r="B429" s="39">
        <v>85.255503765511094</v>
      </c>
    </row>
    <row r="430" spans="1:2" x14ac:dyDescent="0.35">
      <c r="A430" s="11" t="s">
        <v>27</v>
      </c>
      <c r="B430" s="39">
        <v>93.563339962274767</v>
      </c>
    </row>
    <row r="431" spans="1:2" x14ac:dyDescent="0.35">
      <c r="A431" s="11" t="s">
        <v>28</v>
      </c>
      <c r="B431" s="39">
        <v>78.264019041016581</v>
      </c>
    </row>
    <row r="432" spans="1:2" x14ac:dyDescent="0.35">
      <c r="A432" s="11" t="s">
        <v>24</v>
      </c>
      <c r="B432" s="39">
        <v>62.319422997534275</v>
      </c>
    </row>
    <row r="433" spans="1:2" x14ac:dyDescent="0.35">
      <c r="A433" s="11" t="s">
        <v>25</v>
      </c>
      <c r="B433" s="39">
        <v>86.108293746365234</v>
      </c>
    </row>
    <row r="434" spans="1:2" x14ac:dyDescent="0.35">
      <c r="A434" s="11" t="s">
        <v>26</v>
      </c>
      <c r="B434" s="39">
        <v>86.000414032314438</v>
      </c>
    </row>
    <row r="435" spans="1:2" x14ac:dyDescent="0.35">
      <c r="A435" s="11" t="s">
        <v>27</v>
      </c>
      <c r="B435" s="39">
        <v>87.760877451801207</v>
      </c>
    </row>
    <row r="436" spans="1:2" x14ac:dyDescent="0.35">
      <c r="A436" s="11" t="s">
        <v>28</v>
      </c>
      <c r="B436" s="39">
        <v>89.846348802966531</v>
      </c>
    </row>
    <row r="437" spans="1:2" x14ac:dyDescent="0.35">
      <c r="A437" s="11" t="s">
        <v>24</v>
      </c>
      <c r="B437" s="39">
        <v>77.781269485130906</v>
      </c>
    </row>
    <row r="438" spans="1:2" x14ac:dyDescent="0.35">
      <c r="A438" s="11" t="s">
        <v>25</v>
      </c>
      <c r="B438" s="39">
        <v>86.332684279186651</v>
      </c>
    </row>
    <row r="439" spans="1:2" x14ac:dyDescent="0.35">
      <c r="A439" s="11" t="s">
        <v>26</v>
      </c>
      <c r="B439" s="39">
        <v>60.256507114972919</v>
      </c>
    </row>
    <row r="440" spans="1:2" x14ac:dyDescent="0.35">
      <c r="A440" s="11" t="s">
        <v>27</v>
      </c>
      <c r="B440" s="39">
        <v>70.742276168020908</v>
      </c>
    </row>
    <row r="441" spans="1:2" x14ac:dyDescent="0.35">
      <c r="A441" s="11" t="s">
        <v>28</v>
      </c>
      <c r="B441" s="39">
        <v>90.610870049276855</v>
      </c>
    </row>
    <row r="442" spans="1:2" x14ac:dyDescent="0.35">
      <c r="A442" s="11" t="s">
        <v>24</v>
      </c>
      <c r="B442" s="39">
        <v>77.139429979142733</v>
      </c>
    </row>
    <row r="443" spans="1:2" x14ac:dyDescent="0.35">
      <c r="A443" s="11" t="s">
        <v>25</v>
      </c>
      <c r="B443" s="39">
        <v>75.748439687304199</v>
      </c>
    </row>
    <row r="444" spans="1:2" x14ac:dyDescent="0.35">
      <c r="A444" s="11" t="s">
        <v>26</v>
      </c>
      <c r="B444" s="39">
        <v>65.750764608383179</v>
      </c>
    </row>
    <row r="445" spans="1:2" x14ac:dyDescent="0.35">
      <c r="A445" s="11" t="s">
        <v>27</v>
      </c>
      <c r="B445" s="39">
        <v>79.400279193650931</v>
      </c>
    </row>
    <row r="446" spans="1:2" x14ac:dyDescent="0.35">
      <c r="A446" s="11" t="s">
        <v>28</v>
      </c>
      <c r="B446" s="39">
        <v>84.08027744924766</v>
      </c>
    </row>
    <row r="447" spans="1:2" x14ac:dyDescent="0.35">
      <c r="A447" s="11" t="s">
        <v>24</v>
      </c>
      <c r="B447" s="39">
        <v>71.352633514907211</v>
      </c>
    </row>
    <row r="448" spans="1:2" x14ac:dyDescent="0.35">
      <c r="A448" s="11" t="s">
        <v>25</v>
      </c>
      <c r="B448" s="39">
        <v>91.180709407199174</v>
      </c>
    </row>
    <row r="449" spans="1:2" x14ac:dyDescent="0.35">
      <c r="A449" s="11" t="s">
        <v>26</v>
      </c>
      <c r="B449" s="39">
        <v>76.372866917226929</v>
      </c>
    </row>
    <row r="450" spans="1:2" x14ac:dyDescent="0.35">
      <c r="A450" s="11" t="s">
        <v>27</v>
      </c>
      <c r="B450" s="39">
        <v>69.06091605022084</v>
      </c>
    </row>
    <row r="451" spans="1:2" x14ac:dyDescent="0.35">
      <c r="A451" s="11" t="s">
        <v>28</v>
      </c>
      <c r="B451" s="39">
        <v>68.027070685348008</v>
      </c>
    </row>
  </sheetData>
  <pageMargins left="0.7" right="0.7" top="0.78740157499999996" bottom="0.78740157499999996" header="0.3" footer="0.3"/>
  <pageSetup paperSize="9" orientation="portrait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U457"/>
  <sheetViews>
    <sheetView showGridLines="0" tabSelected="1" topLeftCell="C106" workbookViewId="0">
      <selection activeCell="G110" sqref="G110"/>
    </sheetView>
  </sheetViews>
  <sheetFormatPr baseColWidth="10" defaultRowHeight="14.5" x14ac:dyDescent="0.35"/>
  <cols>
    <col min="1" max="1" width="13.36328125" customWidth="1"/>
    <col min="2" max="3" width="15.36328125" customWidth="1"/>
    <col min="4" max="4" width="16.7265625" customWidth="1"/>
    <col min="5" max="5" width="20.81640625" customWidth="1"/>
    <col min="7" max="7" width="25.36328125" customWidth="1"/>
    <col min="8" max="8" width="21.36328125" customWidth="1"/>
    <col min="9" max="9" width="9.26953125" customWidth="1"/>
    <col min="10" max="10" width="9.81640625" customWidth="1"/>
    <col min="11" max="11" width="8.26953125" customWidth="1"/>
    <col min="12" max="12" width="7.6328125" customWidth="1"/>
    <col min="13" max="13" width="7.90625" customWidth="1"/>
    <col min="14" max="14" width="14" customWidth="1"/>
    <col min="15" max="17" width="2.7265625" customWidth="1"/>
    <col min="18" max="18" width="5.36328125" customWidth="1"/>
    <col min="19" max="19" width="1.7265625" customWidth="1"/>
    <col min="20" max="20" width="6" customWidth="1"/>
    <col min="21" max="21" width="20.1796875" bestFit="1" customWidth="1"/>
    <col min="22" max="22" width="21.36328125" bestFit="1" customWidth="1"/>
    <col min="23" max="23" width="7.6328125" customWidth="1"/>
    <col min="24" max="24" width="8.453125" customWidth="1"/>
    <col min="25" max="25" width="7.6328125" customWidth="1"/>
    <col min="26" max="26" width="7.81640625" customWidth="1"/>
    <col min="27" max="27" width="13.90625" bestFit="1" customWidth="1"/>
  </cols>
  <sheetData>
    <row r="1" spans="1:10" ht="16" thickBot="1" x14ac:dyDescent="0.4">
      <c r="A1" s="5" t="s">
        <v>21</v>
      </c>
      <c r="B1" s="5" t="s">
        <v>22</v>
      </c>
      <c r="C1" s="5" t="s">
        <v>23</v>
      </c>
      <c r="D1" s="5" t="s">
        <v>519</v>
      </c>
      <c r="E1" s="5" t="s">
        <v>524</v>
      </c>
      <c r="G1" s="36" t="s">
        <v>518</v>
      </c>
    </row>
    <row r="2" spans="1:10" x14ac:dyDescent="0.35">
      <c r="A2" s="11" t="s">
        <v>28</v>
      </c>
      <c r="B2" s="4" t="s">
        <v>2</v>
      </c>
      <c r="C2" s="39">
        <v>22.384602036327124</v>
      </c>
      <c r="D2" s="7">
        <v>1</v>
      </c>
      <c r="E2" s="10" t="s">
        <v>539</v>
      </c>
      <c r="G2" t="s">
        <v>447</v>
      </c>
      <c r="H2" t="s">
        <v>448</v>
      </c>
      <c r="I2" s="15" t="s">
        <v>447</v>
      </c>
      <c r="J2" s="15" t="s">
        <v>450</v>
      </c>
    </row>
    <row r="3" spans="1:10" x14ac:dyDescent="0.35">
      <c r="A3" s="11" t="s">
        <v>28</v>
      </c>
      <c r="B3" s="4" t="s">
        <v>2</v>
      </c>
      <c r="C3" s="39">
        <v>46.146606311667711</v>
      </c>
      <c r="D3" s="7">
        <v>6</v>
      </c>
      <c r="E3" s="10" t="s">
        <v>539</v>
      </c>
      <c r="G3">
        <v>1</v>
      </c>
      <c r="H3">
        <v>25</v>
      </c>
      <c r="I3" s="40">
        <v>25</v>
      </c>
      <c r="J3" s="8">
        <v>1</v>
      </c>
    </row>
    <row r="4" spans="1:10" x14ac:dyDescent="0.35">
      <c r="A4" s="11" t="s">
        <v>26</v>
      </c>
      <c r="B4" s="4" t="s">
        <v>2</v>
      </c>
      <c r="C4" s="39">
        <v>46.848918120376766</v>
      </c>
      <c r="D4" s="7">
        <v>6</v>
      </c>
      <c r="E4" s="10" t="s">
        <v>539</v>
      </c>
      <c r="G4">
        <v>2</v>
      </c>
      <c r="H4">
        <v>30</v>
      </c>
      <c r="I4" s="40">
        <v>30</v>
      </c>
      <c r="J4" s="8">
        <v>0</v>
      </c>
    </row>
    <row r="5" spans="1:10" x14ac:dyDescent="0.35">
      <c r="A5" s="11" t="s">
        <v>26</v>
      </c>
      <c r="B5" s="4" t="s">
        <v>2</v>
      </c>
      <c r="C5" s="39">
        <v>48.640577208134346</v>
      </c>
      <c r="D5" s="7">
        <v>6</v>
      </c>
      <c r="E5" s="10" t="s">
        <v>539</v>
      </c>
      <c r="G5">
        <v>3</v>
      </c>
      <c r="H5">
        <v>35</v>
      </c>
      <c r="I5" s="40">
        <v>35</v>
      </c>
      <c r="J5" s="8">
        <v>0</v>
      </c>
    </row>
    <row r="6" spans="1:10" x14ac:dyDescent="0.35">
      <c r="A6" s="11" t="s">
        <v>26</v>
      </c>
      <c r="B6" s="4" t="s">
        <v>29</v>
      </c>
      <c r="C6" s="39">
        <v>53.892045090906322</v>
      </c>
      <c r="D6" s="7">
        <v>7</v>
      </c>
      <c r="E6" s="10" t="s">
        <v>539</v>
      </c>
      <c r="G6">
        <v>4</v>
      </c>
      <c r="H6">
        <v>40</v>
      </c>
      <c r="I6" s="40">
        <v>40</v>
      </c>
      <c r="J6" s="8">
        <v>0</v>
      </c>
    </row>
    <row r="7" spans="1:10" x14ac:dyDescent="0.35">
      <c r="A7" s="11" t="s">
        <v>28</v>
      </c>
      <c r="B7" s="4" t="s">
        <v>29</v>
      </c>
      <c r="C7" s="39">
        <v>55.510218064300716</v>
      </c>
      <c r="D7" s="7">
        <v>8</v>
      </c>
      <c r="E7" s="10" t="s">
        <v>539</v>
      </c>
      <c r="G7">
        <v>5</v>
      </c>
      <c r="H7">
        <v>45</v>
      </c>
      <c r="I7" s="40">
        <v>45</v>
      </c>
      <c r="J7" s="8">
        <v>0</v>
      </c>
    </row>
    <row r="8" spans="1:10" x14ac:dyDescent="0.35">
      <c r="A8" s="11" t="s">
        <v>26</v>
      </c>
      <c r="B8" s="4" t="s">
        <v>2</v>
      </c>
      <c r="C8" s="39">
        <v>56.701337800477631</v>
      </c>
      <c r="D8" s="7">
        <v>8</v>
      </c>
      <c r="E8" s="10" t="s">
        <v>539</v>
      </c>
      <c r="G8">
        <v>6</v>
      </c>
      <c r="H8">
        <v>50</v>
      </c>
      <c r="I8" s="40">
        <v>50</v>
      </c>
      <c r="J8" s="8">
        <v>3</v>
      </c>
    </row>
    <row r="9" spans="1:10" x14ac:dyDescent="0.35">
      <c r="A9" s="11" t="s">
        <v>28</v>
      </c>
      <c r="B9" s="4" t="s">
        <v>2</v>
      </c>
      <c r="C9" s="39">
        <v>57.149809637921862</v>
      </c>
      <c r="D9" s="7">
        <v>8</v>
      </c>
      <c r="E9" s="10" t="s">
        <v>539</v>
      </c>
      <c r="G9">
        <v>7</v>
      </c>
      <c r="H9">
        <v>55</v>
      </c>
      <c r="I9" s="40">
        <v>55</v>
      </c>
      <c r="J9" s="8">
        <v>1</v>
      </c>
    </row>
    <row r="10" spans="1:10" x14ac:dyDescent="0.35">
      <c r="A10" s="11" t="s">
        <v>28</v>
      </c>
      <c r="B10" s="4" t="s">
        <v>2</v>
      </c>
      <c r="C10" s="39">
        <v>58.919822751777247</v>
      </c>
      <c r="D10" s="7">
        <v>8</v>
      </c>
      <c r="E10" s="10" t="s">
        <v>539</v>
      </c>
      <c r="G10">
        <v>8</v>
      </c>
      <c r="H10">
        <v>60</v>
      </c>
      <c r="I10" s="40">
        <v>60</v>
      </c>
      <c r="J10" s="8">
        <v>5</v>
      </c>
    </row>
    <row r="11" spans="1:10" x14ac:dyDescent="0.35">
      <c r="A11" s="11" t="s">
        <v>28</v>
      </c>
      <c r="B11" s="4" t="s">
        <v>2</v>
      </c>
      <c r="C11" s="39">
        <v>59.621406964724883</v>
      </c>
      <c r="D11" s="7">
        <v>8</v>
      </c>
      <c r="E11" s="10" t="s">
        <v>539</v>
      </c>
      <c r="G11">
        <v>9</v>
      </c>
      <c r="H11">
        <v>65</v>
      </c>
      <c r="I11" s="40">
        <v>65</v>
      </c>
      <c r="J11" s="8">
        <v>17</v>
      </c>
    </row>
    <row r="12" spans="1:10" x14ac:dyDescent="0.35">
      <c r="A12" s="11" t="s">
        <v>26</v>
      </c>
      <c r="B12" s="4" t="s">
        <v>29</v>
      </c>
      <c r="C12" s="39">
        <v>60.256507114972919</v>
      </c>
      <c r="D12" s="7">
        <v>9</v>
      </c>
      <c r="E12" s="10" t="s">
        <v>539</v>
      </c>
      <c r="G12">
        <v>10</v>
      </c>
      <c r="H12">
        <v>70</v>
      </c>
      <c r="I12" s="40">
        <v>70</v>
      </c>
      <c r="J12" s="8">
        <v>43</v>
      </c>
    </row>
    <row r="13" spans="1:10" x14ac:dyDescent="0.35">
      <c r="A13" s="11" t="s">
        <v>28</v>
      </c>
      <c r="B13" s="4" t="s">
        <v>29</v>
      </c>
      <c r="C13" s="39">
        <v>60.680593125725864</v>
      </c>
      <c r="D13" s="7">
        <v>9</v>
      </c>
      <c r="E13" s="10" t="s">
        <v>539</v>
      </c>
      <c r="G13">
        <v>11</v>
      </c>
      <c r="H13">
        <v>75</v>
      </c>
      <c r="I13" s="40">
        <v>75</v>
      </c>
      <c r="J13" s="8">
        <v>50</v>
      </c>
    </row>
    <row r="14" spans="1:10" x14ac:dyDescent="0.35">
      <c r="A14" s="11" t="s">
        <v>27</v>
      </c>
      <c r="B14" s="4" t="s">
        <v>2</v>
      </c>
      <c r="C14" s="39">
        <v>60.803545440721791</v>
      </c>
      <c r="D14" s="7">
        <v>9</v>
      </c>
      <c r="E14" s="10" t="s">
        <v>539</v>
      </c>
      <c r="G14">
        <v>12</v>
      </c>
      <c r="H14">
        <v>80</v>
      </c>
      <c r="I14" s="40">
        <v>80</v>
      </c>
      <c r="J14" s="8">
        <v>107</v>
      </c>
    </row>
    <row r="15" spans="1:10" x14ac:dyDescent="0.35">
      <c r="A15" s="11" t="s">
        <v>27</v>
      </c>
      <c r="B15" s="4" t="s">
        <v>2</v>
      </c>
      <c r="C15" s="39">
        <v>61.247947289375588</v>
      </c>
      <c r="D15" s="7">
        <v>9</v>
      </c>
      <c r="E15" s="10" t="s">
        <v>539</v>
      </c>
      <c r="G15">
        <v>13</v>
      </c>
      <c r="H15">
        <v>85</v>
      </c>
      <c r="I15" s="40">
        <v>85</v>
      </c>
      <c r="J15" s="8">
        <v>110</v>
      </c>
    </row>
    <row r="16" spans="1:10" x14ac:dyDescent="0.35">
      <c r="A16" s="11" t="s">
        <v>28</v>
      </c>
      <c r="B16" s="4" t="s">
        <v>2</v>
      </c>
      <c r="C16" s="39">
        <v>61.638984536402859</v>
      </c>
      <c r="D16" s="7">
        <v>9</v>
      </c>
      <c r="E16" s="10" t="s">
        <v>539</v>
      </c>
      <c r="G16">
        <v>14</v>
      </c>
      <c r="H16">
        <v>90</v>
      </c>
      <c r="I16" s="40">
        <v>90</v>
      </c>
      <c r="J16" s="8">
        <v>63</v>
      </c>
    </row>
    <row r="17" spans="1:14" x14ac:dyDescent="0.35">
      <c r="A17" s="11" t="s">
        <v>27</v>
      </c>
      <c r="B17" s="4" t="s">
        <v>29</v>
      </c>
      <c r="C17" s="39">
        <v>62.102144713280722</v>
      </c>
      <c r="D17" s="7">
        <v>9</v>
      </c>
      <c r="E17" s="10" t="s">
        <v>539</v>
      </c>
      <c r="G17">
        <v>15</v>
      </c>
      <c r="H17">
        <v>95</v>
      </c>
      <c r="I17" s="40">
        <v>95</v>
      </c>
      <c r="J17" s="8">
        <v>31</v>
      </c>
    </row>
    <row r="18" spans="1:14" x14ac:dyDescent="0.35">
      <c r="A18" s="11" t="s">
        <v>24</v>
      </c>
      <c r="B18" s="4" t="s">
        <v>29</v>
      </c>
      <c r="C18" s="39">
        <v>62.319422997534275</v>
      </c>
      <c r="D18" s="7">
        <v>9</v>
      </c>
      <c r="E18" s="10" t="s">
        <v>539</v>
      </c>
      <c r="G18">
        <v>16</v>
      </c>
      <c r="H18">
        <v>100</v>
      </c>
      <c r="I18" s="40">
        <v>100</v>
      </c>
      <c r="J18" s="8">
        <v>19</v>
      </c>
    </row>
    <row r="19" spans="1:14" ht="15" thickBot="1" x14ac:dyDescent="0.4">
      <c r="A19" s="11" t="s">
        <v>24</v>
      </c>
      <c r="B19" s="4" t="s">
        <v>2</v>
      </c>
      <c r="C19" s="39">
        <v>62.767394612892531</v>
      </c>
      <c r="D19" s="7">
        <v>9</v>
      </c>
      <c r="E19" s="10" t="s">
        <v>539</v>
      </c>
      <c r="I19" s="14" t="s">
        <v>449</v>
      </c>
      <c r="J19" s="14">
        <v>0</v>
      </c>
    </row>
    <row r="20" spans="1:14" x14ac:dyDescent="0.35">
      <c r="A20" s="11" t="s">
        <v>27</v>
      </c>
      <c r="B20" s="4" t="s">
        <v>2</v>
      </c>
      <c r="C20" s="39">
        <v>62.820440891373437</v>
      </c>
      <c r="D20" s="7">
        <v>9</v>
      </c>
      <c r="E20" s="10" t="s">
        <v>539</v>
      </c>
    </row>
    <row r="21" spans="1:14" x14ac:dyDescent="0.35">
      <c r="A21" s="11" t="s">
        <v>26</v>
      </c>
      <c r="B21" s="4" t="s">
        <v>2</v>
      </c>
      <c r="C21" s="39">
        <v>63.225382038654061</v>
      </c>
      <c r="D21" s="7">
        <v>9</v>
      </c>
      <c r="E21" s="10" t="s">
        <v>539</v>
      </c>
    </row>
    <row r="22" spans="1:14" x14ac:dyDescent="0.35">
      <c r="A22" s="11" t="s">
        <v>24</v>
      </c>
      <c r="B22" s="4" t="s">
        <v>29</v>
      </c>
      <c r="C22" s="39">
        <v>63.274974511004984</v>
      </c>
      <c r="D22" s="7">
        <v>9</v>
      </c>
      <c r="E22" s="10" t="s">
        <v>539</v>
      </c>
      <c r="G22" s="3"/>
    </row>
    <row r="23" spans="1:14" ht="15.5" x14ac:dyDescent="0.35">
      <c r="A23" s="11" t="s">
        <v>28</v>
      </c>
      <c r="B23" s="4" t="s">
        <v>2</v>
      </c>
      <c r="C23" s="39">
        <v>63.577436069026589</v>
      </c>
      <c r="D23" s="7">
        <v>9</v>
      </c>
      <c r="E23" s="10" t="s">
        <v>539</v>
      </c>
      <c r="G23" s="36" t="s">
        <v>520</v>
      </c>
    </row>
    <row r="24" spans="1:14" x14ac:dyDescent="0.35">
      <c r="A24" s="11" t="s">
        <v>28</v>
      </c>
      <c r="B24" s="1" t="s">
        <v>1</v>
      </c>
      <c r="C24" s="39">
        <v>63.673478709533811</v>
      </c>
      <c r="D24" s="7">
        <v>9</v>
      </c>
      <c r="E24" s="10" t="s">
        <v>539</v>
      </c>
      <c r="G24" s="13" t="s">
        <v>522</v>
      </c>
      <c r="H24" s="13" t="s">
        <v>4</v>
      </c>
    </row>
    <row r="25" spans="1:14" x14ac:dyDescent="0.35">
      <c r="A25" s="11" t="s">
        <v>26</v>
      </c>
      <c r="B25" s="4" t="s">
        <v>2</v>
      </c>
      <c r="C25" s="39">
        <v>63.786187840451021</v>
      </c>
      <c r="D25" s="7">
        <v>9</v>
      </c>
      <c r="E25" s="10" t="s">
        <v>539</v>
      </c>
      <c r="G25" s="13" t="s">
        <v>507</v>
      </c>
      <c r="H25" t="s">
        <v>24</v>
      </c>
      <c r="I25" t="s">
        <v>28</v>
      </c>
      <c r="J25" t="s">
        <v>25</v>
      </c>
      <c r="K25" t="s">
        <v>26</v>
      </c>
      <c r="L25" t="s">
        <v>27</v>
      </c>
      <c r="M25" t="s">
        <v>6</v>
      </c>
      <c r="N25" t="s">
        <v>508</v>
      </c>
    </row>
    <row r="26" spans="1:14" x14ac:dyDescent="0.35">
      <c r="A26" s="11" t="s">
        <v>25</v>
      </c>
      <c r="B26" s="4" t="s">
        <v>2</v>
      </c>
      <c r="C26" s="39">
        <v>64.39043338294141</v>
      </c>
      <c r="D26" s="7">
        <v>9</v>
      </c>
      <c r="E26" s="10" t="s">
        <v>539</v>
      </c>
      <c r="G26" s="6">
        <v>1</v>
      </c>
      <c r="H26" s="7"/>
      <c r="I26" s="7">
        <v>1</v>
      </c>
      <c r="J26" s="7"/>
      <c r="K26" s="7"/>
      <c r="L26" s="7"/>
      <c r="M26" s="7"/>
      <c r="N26" s="7">
        <v>1</v>
      </c>
    </row>
    <row r="27" spans="1:14" x14ac:dyDescent="0.35">
      <c r="A27" s="11" t="s">
        <v>27</v>
      </c>
      <c r="B27" s="4" t="s">
        <v>2</v>
      </c>
      <c r="C27" s="39">
        <v>64.62710664171027</v>
      </c>
      <c r="D27" s="7">
        <v>9</v>
      </c>
      <c r="E27" s="10" t="s">
        <v>539</v>
      </c>
      <c r="G27" s="6">
        <v>6</v>
      </c>
      <c r="H27" s="7"/>
      <c r="I27" s="7">
        <v>1</v>
      </c>
      <c r="J27" s="7"/>
      <c r="K27" s="7">
        <v>2</v>
      </c>
      <c r="L27" s="7"/>
      <c r="M27" s="7"/>
      <c r="N27" s="7">
        <v>3</v>
      </c>
    </row>
    <row r="28" spans="1:14" x14ac:dyDescent="0.35">
      <c r="A28" s="11" t="s">
        <v>24</v>
      </c>
      <c r="B28" s="4" t="s">
        <v>2</v>
      </c>
      <c r="C28" s="39">
        <v>64.902524374774657</v>
      </c>
      <c r="D28" s="7">
        <v>9</v>
      </c>
      <c r="E28" s="10" t="s">
        <v>539</v>
      </c>
      <c r="G28" s="6">
        <v>7</v>
      </c>
      <c r="H28" s="7"/>
      <c r="I28" s="7"/>
      <c r="J28" s="7"/>
      <c r="K28" s="7">
        <v>1</v>
      </c>
      <c r="L28" s="7"/>
      <c r="M28" s="7"/>
      <c r="N28" s="7">
        <v>1</v>
      </c>
    </row>
    <row r="29" spans="1:14" x14ac:dyDescent="0.35">
      <c r="A29" s="11" t="s">
        <v>24</v>
      </c>
      <c r="B29" s="4" t="s">
        <v>2</v>
      </c>
      <c r="C29" s="39">
        <v>65.070144248311408</v>
      </c>
      <c r="D29" s="7">
        <v>10</v>
      </c>
      <c r="E29" s="10">
        <f>D29</f>
        <v>10</v>
      </c>
      <c r="G29" s="6">
        <v>8</v>
      </c>
      <c r="H29" s="7"/>
      <c r="I29" s="7">
        <v>4</v>
      </c>
      <c r="J29" s="7"/>
      <c r="K29" s="7">
        <v>1</v>
      </c>
      <c r="L29" s="7"/>
      <c r="M29" s="7"/>
      <c r="N29" s="7">
        <v>5</v>
      </c>
    </row>
    <row r="30" spans="1:14" x14ac:dyDescent="0.35">
      <c r="A30" s="11" t="s">
        <v>24</v>
      </c>
      <c r="B30" s="4" t="s">
        <v>2</v>
      </c>
      <c r="C30" s="39">
        <v>65.258682499988936</v>
      </c>
      <c r="D30" s="7">
        <v>10</v>
      </c>
      <c r="E30" s="10">
        <f t="shared" ref="E30:E93" si="0">D30</f>
        <v>10</v>
      </c>
      <c r="G30" s="6">
        <v>9</v>
      </c>
      <c r="H30" s="7">
        <v>4</v>
      </c>
      <c r="I30" s="7">
        <v>4</v>
      </c>
      <c r="J30" s="7">
        <v>1</v>
      </c>
      <c r="K30" s="7">
        <v>3</v>
      </c>
      <c r="L30" s="7">
        <v>5</v>
      </c>
      <c r="M30" s="7"/>
      <c r="N30" s="7">
        <v>17</v>
      </c>
    </row>
    <row r="31" spans="1:14" x14ac:dyDescent="0.35">
      <c r="A31" s="11" t="s">
        <v>25</v>
      </c>
      <c r="B31" s="1" t="s">
        <v>1</v>
      </c>
      <c r="C31" s="39">
        <v>65.596150509081781</v>
      </c>
      <c r="D31" s="7">
        <v>10</v>
      </c>
      <c r="E31" s="10">
        <f t="shared" si="0"/>
        <v>10</v>
      </c>
      <c r="G31" s="6">
        <v>10</v>
      </c>
      <c r="H31" s="7">
        <v>8</v>
      </c>
      <c r="I31" s="7">
        <v>8</v>
      </c>
      <c r="J31" s="7">
        <v>4</v>
      </c>
      <c r="K31" s="7">
        <v>11</v>
      </c>
      <c r="L31" s="7">
        <v>5</v>
      </c>
      <c r="M31" s="7"/>
      <c r="N31" s="7">
        <v>36</v>
      </c>
    </row>
    <row r="32" spans="1:14" x14ac:dyDescent="0.35">
      <c r="A32" s="11" t="s">
        <v>26</v>
      </c>
      <c r="B32" s="4" t="s">
        <v>29</v>
      </c>
      <c r="C32" s="39">
        <v>65.750764608383179</v>
      </c>
      <c r="D32" s="7">
        <v>10</v>
      </c>
      <c r="E32" s="10">
        <f t="shared" si="0"/>
        <v>10</v>
      </c>
      <c r="G32" s="6">
        <v>11</v>
      </c>
      <c r="H32" s="7">
        <v>12</v>
      </c>
      <c r="I32" s="7">
        <v>11</v>
      </c>
      <c r="J32" s="7">
        <v>13</v>
      </c>
      <c r="K32" s="7">
        <v>12</v>
      </c>
      <c r="L32" s="7">
        <v>9</v>
      </c>
      <c r="M32" s="7"/>
      <c r="N32" s="7">
        <v>57</v>
      </c>
    </row>
    <row r="33" spans="1:14" x14ac:dyDescent="0.35">
      <c r="A33" s="11" t="s">
        <v>26</v>
      </c>
      <c r="B33" s="4" t="s">
        <v>2</v>
      </c>
      <c r="C33" s="39">
        <v>65.829106208257144</v>
      </c>
      <c r="D33" s="7">
        <v>10</v>
      </c>
      <c r="E33" s="10">
        <f t="shared" si="0"/>
        <v>10</v>
      </c>
      <c r="G33" s="6">
        <v>12</v>
      </c>
      <c r="H33" s="7">
        <v>24</v>
      </c>
      <c r="I33" s="7">
        <v>16</v>
      </c>
      <c r="J33" s="7">
        <v>25</v>
      </c>
      <c r="K33" s="7">
        <v>18</v>
      </c>
      <c r="L33" s="7">
        <v>24</v>
      </c>
      <c r="M33" s="7"/>
      <c r="N33" s="7">
        <v>107</v>
      </c>
    </row>
    <row r="34" spans="1:14" x14ac:dyDescent="0.35">
      <c r="A34" s="11" t="s">
        <v>26</v>
      </c>
      <c r="B34" s="4" t="s">
        <v>29</v>
      </c>
      <c r="C34" s="39">
        <v>66.076727509498596</v>
      </c>
      <c r="D34" s="7">
        <v>10</v>
      </c>
      <c r="E34" s="10">
        <f t="shared" si="0"/>
        <v>10</v>
      </c>
      <c r="G34" s="6">
        <v>13</v>
      </c>
      <c r="H34" s="7">
        <v>21</v>
      </c>
      <c r="I34" s="7">
        <v>18</v>
      </c>
      <c r="J34" s="7">
        <v>22</v>
      </c>
      <c r="K34" s="7">
        <v>27</v>
      </c>
      <c r="L34" s="7">
        <v>22</v>
      </c>
      <c r="M34" s="7"/>
      <c r="N34" s="7">
        <v>110</v>
      </c>
    </row>
    <row r="35" spans="1:14" x14ac:dyDescent="0.35">
      <c r="A35" s="11" t="s">
        <v>26</v>
      </c>
      <c r="B35" s="4" t="s">
        <v>2</v>
      </c>
      <c r="C35" s="39">
        <v>66.099328452837653</v>
      </c>
      <c r="D35" s="7">
        <v>10</v>
      </c>
      <c r="E35" s="10">
        <f t="shared" si="0"/>
        <v>10</v>
      </c>
      <c r="G35" s="6">
        <v>14</v>
      </c>
      <c r="H35" s="7">
        <v>16</v>
      </c>
      <c r="I35" s="7">
        <v>9</v>
      </c>
      <c r="J35" s="7">
        <v>14</v>
      </c>
      <c r="K35" s="7">
        <v>9</v>
      </c>
      <c r="L35" s="7">
        <v>15</v>
      </c>
      <c r="M35" s="7"/>
      <c r="N35" s="7">
        <v>63</v>
      </c>
    </row>
    <row r="36" spans="1:14" x14ac:dyDescent="0.35">
      <c r="A36" s="11" t="s">
        <v>24</v>
      </c>
      <c r="B36" s="4" t="s">
        <v>2</v>
      </c>
      <c r="C36" s="39">
        <v>66.42128957726527</v>
      </c>
      <c r="D36" s="7">
        <v>10</v>
      </c>
      <c r="E36" s="10">
        <f t="shared" si="0"/>
        <v>10</v>
      </c>
      <c r="G36" s="6">
        <v>15</v>
      </c>
      <c r="H36" s="7">
        <v>3</v>
      </c>
      <c r="I36" s="7">
        <v>7</v>
      </c>
      <c r="J36" s="7">
        <v>9</v>
      </c>
      <c r="K36" s="7">
        <v>5</v>
      </c>
      <c r="L36" s="7">
        <v>8</v>
      </c>
      <c r="M36" s="7"/>
      <c r="N36" s="7">
        <v>32</v>
      </c>
    </row>
    <row r="37" spans="1:14" x14ac:dyDescent="0.35">
      <c r="A37" s="11" t="s">
        <v>28</v>
      </c>
      <c r="B37" s="4" t="s">
        <v>2</v>
      </c>
      <c r="C37" s="39">
        <v>66.562488629715517</v>
      </c>
      <c r="D37" s="7">
        <v>10</v>
      </c>
      <c r="E37" s="10">
        <f t="shared" si="0"/>
        <v>10</v>
      </c>
      <c r="G37" s="6">
        <v>16</v>
      </c>
      <c r="H37" s="7">
        <v>2</v>
      </c>
      <c r="I37" s="7">
        <v>11</v>
      </c>
      <c r="J37" s="7">
        <v>2</v>
      </c>
      <c r="K37" s="7">
        <v>1</v>
      </c>
      <c r="L37" s="7">
        <v>2</v>
      </c>
      <c r="M37" s="7"/>
      <c r="N37" s="7">
        <v>18</v>
      </c>
    </row>
    <row r="38" spans="1:14" x14ac:dyDescent="0.35">
      <c r="A38" s="11" t="s">
        <v>26</v>
      </c>
      <c r="B38" s="4" t="s">
        <v>29</v>
      </c>
      <c r="C38" s="39">
        <v>66.935881679528393</v>
      </c>
      <c r="D38" s="7">
        <v>10</v>
      </c>
      <c r="E38" s="10">
        <f t="shared" si="0"/>
        <v>10</v>
      </c>
      <c r="G38" s="6" t="s">
        <v>6</v>
      </c>
      <c r="H38" s="7"/>
      <c r="I38" s="7"/>
      <c r="J38" s="7"/>
      <c r="K38" s="7"/>
      <c r="L38" s="7"/>
      <c r="M38" s="7"/>
      <c r="N38" s="7"/>
    </row>
    <row r="39" spans="1:14" x14ac:dyDescent="0.35">
      <c r="A39" s="11" t="s">
        <v>26</v>
      </c>
      <c r="B39" s="1" t="s">
        <v>1</v>
      </c>
      <c r="C39" s="39">
        <v>66.946022545453161</v>
      </c>
      <c r="D39" s="7">
        <v>10</v>
      </c>
      <c r="E39" s="10">
        <f t="shared" si="0"/>
        <v>10</v>
      </c>
      <c r="G39" s="6" t="s">
        <v>508</v>
      </c>
      <c r="H39" s="7">
        <v>90</v>
      </c>
      <c r="I39" s="7">
        <v>90</v>
      </c>
      <c r="J39" s="7">
        <v>90</v>
      </c>
      <c r="K39" s="7">
        <v>90</v>
      </c>
      <c r="L39" s="7">
        <v>90</v>
      </c>
      <c r="M39" s="7"/>
      <c r="N39" s="7">
        <v>450</v>
      </c>
    </row>
    <row r="40" spans="1:14" x14ac:dyDescent="0.35">
      <c r="A40" s="11" t="s">
        <v>27</v>
      </c>
      <c r="B40" s="4" t="s">
        <v>2</v>
      </c>
      <c r="C40" s="39">
        <v>67.066576068173163</v>
      </c>
      <c r="D40" s="7">
        <v>10</v>
      </c>
      <c r="E40" s="10">
        <f t="shared" si="0"/>
        <v>10</v>
      </c>
    </row>
    <row r="41" spans="1:14" x14ac:dyDescent="0.35">
      <c r="A41" s="11" t="s">
        <v>28</v>
      </c>
      <c r="B41" s="1" t="s">
        <v>1</v>
      </c>
      <c r="C41" s="39">
        <v>67.120395417150576</v>
      </c>
      <c r="D41" s="7">
        <v>10</v>
      </c>
      <c r="E41" s="10">
        <f t="shared" si="0"/>
        <v>10</v>
      </c>
    </row>
    <row r="42" spans="1:14" ht="15.5" x14ac:dyDescent="0.35">
      <c r="A42" s="11" t="s">
        <v>24</v>
      </c>
      <c r="B42" s="4" t="s">
        <v>29</v>
      </c>
      <c r="C42" s="39">
        <v>67.574046826921403</v>
      </c>
      <c r="D42" s="7">
        <v>10</v>
      </c>
      <c r="E42" s="10">
        <f t="shared" si="0"/>
        <v>10</v>
      </c>
      <c r="G42" s="36" t="s">
        <v>523</v>
      </c>
    </row>
    <row r="43" spans="1:14" x14ac:dyDescent="0.35">
      <c r="A43" s="11" t="s">
        <v>28</v>
      </c>
      <c r="B43" s="4" t="s">
        <v>29</v>
      </c>
      <c r="C43" s="39">
        <v>67.678233992483001</v>
      </c>
      <c r="D43" s="7">
        <v>10</v>
      </c>
      <c r="E43" s="10">
        <f t="shared" si="0"/>
        <v>10</v>
      </c>
      <c r="H43" t="s">
        <v>24</v>
      </c>
      <c r="I43" t="s">
        <v>28</v>
      </c>
      <c r="J43" t="s">
        <v>25</v>
      </c>
      <c r="K43" t="s">
        <v>26</v>
      </c>
      <c r="L43" t="s">
        <v>27</v>
      </c>
    </row>
    <row r="44" spans="1:14" x14ac:dyDescent="0.35">
      <c r="A44" s="11" t="s">
        <v>26</v>
      </c>
      <c r="B44" s="4" t="s">
        <v>29</v>
      </c>
      <c r="C44" s="39">
        <v>67.716228133649565</v>
      </c>
      <c r="D44" s="7">
        <v>10</v>
      </c>
      <c r="E44" s="10">
        <f t="shared" si="0"/>
        <v>10</v>
      </c>
      <c r="G44">
        <v>1</v>
      </c>
      <c r="H44">
        <f>$N26*H$39/$N$39</f>
        <v>0.2</v>
      </c>
      <c r="I44">
        <f t="shared" ref="I44:L44" si="1">$N26*I39/$N$39</f>
        <v>0.2</v>
      </c>
      <c r="J44">
        <f t="shared" si="1"/>
        <v>0.2</v>
      </c>
      <c r="K44">
        <f t="shared" si="1"/>
        <v>0.2</v>
      </c>
      <c r="L44">
        <f t="shared" si="1"/>
        <v>0.2</v>
      </c>
    </row>
    <row r="45" spans="1:14" x14ac:dyDescent="0.35">
      <c r="A45" s="11" t="s">
        <v>27</v>
      </c>
      <c r="B45" s="4" t="s">
        <v>2</v>
      </c>
      <c r="C45" s="39">
        <v>67.724822858581319</v>
      </c>
      <c r="D45" s="7">
        <v>10</v>
      </c>
      <c r="E45" s="10">
        <f t="shared" si="0"/>
        <v>10</v>
      </c>
      <c r="G45">
        <v>6</v>
      </c>
      <c r="H45">
        <f>$N27*H$39/$N$39</f>
        <v>0.6</v>
      </c>
      <c r="I45">
        <f t="shared" ref="I45:L45" si="2">$N27*I$39/$N$39</f>
        <v>0.6</v>
      </c>
      <c r="J45">
        <f t="shared" si="2"/>
        <v>0.6</v>
      </c>
      <c r="K45">
        <f t="shared" si="2"/>
        <v>0.6</v>
      </c>
      <c r="L45">
        <f t="shared" si="2"/>
        <v>0.6</v>
      </c>
    </row>
    <row r="46" spans="1:14" x14ac:dyDescent="0.35">
      <c r="A46" s="11" t="s">
        <v>28</v>
      </c>
      <c r="B46" s="4" t="s">
        <v>29</v>
      </c>
      <c r="C46" s="39">
        <v>68.027070685348008</v>
      </c>
      <c r="D46" s="7">
        <v>10</v>
      </c>
      <c r="E46" s="10">
        <f t="shared" si="0"/>
        <v>10</v>
      </c>
      <c r="G46">
        <v>7</v>
      </c>
      <c r="H46">
        <f t="shared" ref="H46:L55" si="3">$N28*H$39/$N$39</f>
        <v>0.2</v>
      </c>
      <c r="I46">
        <f t="shared" si="3"/>
        <v>0.2</v>
      </c>
      <c r="J46">
        <f t="shared" si="3"/>
        <v>0.2</v>
      </c>
      <c r="K46">
        <f t="shared" si="3"/>
        <v>0.2</v>
      </c>
      <c r="L46">
        <f t="shared" si="3"/>
        <v>0.2</v>
      </c>
    </row>
    <row r="47" spans="1:14" x14ac:dyDescent="0.35">
      <c r="A47" s="11" t="s">
        <v>26</v>
      </c>
      <c r="B47" s="4" t="s">
        <v>2</v>
      </c>
      <c r="C47" s="39">
        <v>68.168542586208787</v>
      </c>
      <c r="D47" s="7">
        <v>10</v>
      </c>
      <c r="E47" s="10">
        <f t="shared" si="0"/>
        <v>10</v>
      </c>
      <c r="G47">
        <v>8</v>
      </c>
      <c r="H47">
        <f t="shared" si="3"/>
        <v>1</v>
      </c>
      <c r="I47">
        <f t="shared" si="3"/>
        <v>1</v>
      </c>
      <c r="J47">
        <f t="shared" si="3"/>
        <v>1</v>
      </c>
      <c r="K47">
        <f t="shared" si="3"/>
        <v>1</v>
      </c>
      <c r="L47">
        <f t="shared" si="3"/>
        <v>1</v>
      </c>
    </row>
    <row r="48" spans="1:14" x14ac:dyDescent="0.35">
      <c r="A48" s="11" t="s">
        <v>26</v>
      </c>
      <c r="B48" s="4" t="s">
        <v>29</v>
      </c>
      <c r="C48" s="39">
        <v>68.196509548288304</v>
      </c>
      <c r="D48" s="7">
        <v>10</v>
      </c>
      <c r="E48" s="10">
        <f t="shared" si="0"/>
        <v>10</v>
      </c>
      <c r="G48">
        <v>9</v>
      </c>
      <c r="H48">
        <f t="shared" si="3"/>
        <v>3.4</v>
      </c>
      <c r="I48">
        <f t="shared" si="3"/>
        <v>3.4</v>
      </c>
      <c r="J48">
        <f t="shared" si="3"/>
        <v>3.4</v>
      </c>
      <c r="K48">
        <f t="shared" si="3"/>
        <v>3.4</v>
      </c>
      <c r="L48">
        <f t="shared" si="3"/>
        <v>3.4</v>
      </c>
    </row>
    <row r="49" spans="1:14" x14ac:dyDescent="0.35">
      <c r="A49" s="11" t="s">
        <v>28</v>
      </c>
      <c r="B49" s="4" t="s">
        <v>2</v>
      </c>
      <c r="C49" s="39">
        <v>68.321837918192614</v>
      </c>
      <c r="D49" s="7">
        <v>10</v>
      </c>
      <c r="E49" s="10">
        <f t="shared" si="0"/>
        <v>10</v>
      </c>
      <c r="G49">
        <v>10</v>
      </c>
      <c r="H49">
        <f t="shared" si="3"/>
        <v>7.2</v>
      </c>
      <c r="I49">
        <f t="shared" si="3"/>
        <v>7.2</v>
      </c>
      <c r="J49">
        <f t="shared" si="3"/>
        <v>7.2</v>
      </c>
      <c r="K49">
        <f t="shared" si="3"/>
        <v>7.2</v>
      </c>
      <c r="L49">
        <f t="shared" si="3"/>
        <v>7.2</v>
      </c>
    </row>
    <row r="50" spans="1:14" x14ac:dyDescent="0.35">
      <c r="A50" s="11" t="s">
        <v>28</v>
      </c>
      <c r="B50" s="4" t="s">
        <v>2</v>
      </c>
      <c r="C50" s="39">
        <v>68.571312314888928</v>
      </c>
      <c r="D50" s="7">
        <v>10</v>
      </c>
      <c r="E50" s="10">
        <f t="shared" si="0"/>
        <v>10</v>
      </c>
      <c r="G50">
        <v>11</v>
      </c>
      <c r="H50">
        <f t="shared" si="3"/>
        <v>11.4</v>
      </c>
      <c r="I50">
        <f t="shared" si="3"/>
        <v>11.4</v>
      </c>
      <c r="J50">
        <f t="shared" si="3"/>
        <v>11.4</v>
      </c>
      <c r="K50">
        <f t="shared" si="3"/>
        <v>11.4</v>
      </c>
      <c r="L50">
        <f t="shared" si="3"/>
        <v>11.4</v>
      </c>
    </row>
    <row r="51" spans="1:14" x14ac:dyDescent="0.35">
      <c r="A51" s="11" t="s">
        <v>25</v>
      </c>
      <c r="B51" s="4" t="s">
        <v>2</v>
      </c>
      <c r="C51" s="39">
        <v>68.917852533631958</v>
      </c>
      <c r="D51" s="7">
        <v>10</v>
      </c>
      <c r="E51" s="10">
        <f t="shared" si="0"/>
        <v>10</v>
      </c>
      <c r="G51">
        <v>12</v>
      </c>
      <c r="H51">
        <f t="shared" si="3"/>
        <v>21.4</v>
      </c>
      <c r="I51">
        <f t="shared" si="3"/>
        <v>21.4</v>
      </c>
      <c r="J51">
        <f t="shared" si="3"/>
        <v>21.4</v>
      </c>
      <c r="K51">
        <f t="shared" si="3"/>
        <v>21.4</v>
      </c>
      <c r="L51">
        <f t="shared" si="3"/>
        <v>21.4</v>
      </c>
    </row>
    <row r="52" spans="1:14" x14ac:dyDescent="0.35">
      <c r="A52" s="11" t="s">
        <v>27</v>
      </c>
      <c r="B52" s="4" t="s">
        <v>29</v>
      </c>
      <c r="C52" s="39">
        <v>69.06091605022084</v>
      </c>
      <c r="D52" s="7">
        <v>10</v>
      </c>
      <c r="E52" s="10">
        <f t="shared" si="0"/>
        <v>10</v>
      </c>
      <c r="G52">
        <v>13</v>
      </c>
      <c r="H52">
        <f t="shared" si="3"/>
        <v>22</v>
      </c>
      <c r="I52">
        <f t="shared" si="3"/>
        <v>22</v>
      </c>
      <c r="J52">
        <f t="shared" si="3"/>
        <v>22</v>
      </c>
      <c r="K52">
        <f t="shared" si="3"/>
        <v>22</v>
      </c>
      <c r="L52">
        <f t="shared" si="3"/>
        <v>22</v>
      </c>
    </row>
    <row r="53" spans="1:14" x14ac:dyDescent="0.35">
      <c r="A53" s="11" t="s">
        <v>27</v>
      </c>
      <c r="B53" s="4" t="s">
        <v>2</v>
      </c>
      <c r="C53" s="39">
        <v>69.19668655616988</v>
      </c>
      <c r="D53" s="7">
        <v>10</v>
      </c>
      <c r="E53" s="10">
        <f t="shared" si="0"/>
        <v>10</v>
      </c>
      <c r="G53">
        <v>14</v>
      </c>
      <c r="H53">
        <f t="shared" si="3"/>
        <v>12.6</v>
      </c>
      <c r="I53">
        <f t="shared" si="3"/>
        <v>12.6</v>
      </c>
      <c r="J53">
        <f t="shared" si="3"/>
        <v>12.6</v>
      </c>
      <c r="K53">
        <f t="shared" si="3"/>
        <v>12.6</v>
      </c>
      <c r="L53">
        <f t="shared" si="3"/>
        <v>12.6</v>
      </c>
    </row>
    <row r="54" spans="1:14" x14ac:dyDescent="0.35">
      <c r="A54" s="11" t="s">
        <v>26</v>
      </c>
      <c r="B54" s="4" t="s">
        <v>2</v>
      </c>
      <c r="C54" s="39">
        <v>69.208572515053675</v>
      </c>
      <c r="D54" s="7">
        <v>10</v>
      </c>
      <c r="E54" s="10">
        <f t="shared" si="0"/>
        <v>10</v>
      </c>
      <c r="G54">
        <v>15</v>
      </c>
      <c r="H54">
        <f t="shared" si="3"/>
        <v>6.4</v>
      </c>
      <c r="I54">
        <f t="shared" si="3"/>
        <v>6.4</v>
      </c>
      <c r="J54">
        <f t="shared" si="3"/>
        <v>6.4</v>
      </c>
      <c r="K54">
        <f t="shared" si="3"/>
        <v>6.4</v>
      </c>
      <c r="L54">
        <f t="shared" si="3"/>
        <v>6.4</v>
      </c>
    </row>
    <row r="55" spans="1:14" x14ac:dyDescent="0.35">
      <c r="A55" s="11" t="s">
        <v>26</v>
      </c>
      <c r="B55" s="4" t="s">
        <v>29</v>
      </c>
      <c r="C55" s="39">
        <v>69.28633431205526</v>
      </c>
      <c r="D55" s="7">
        <v>10</v>
      </c>
      <c r="E55" s="10">
        <f t="shared" si="0"/>
        <v>10</v>
      </c>
      <c r="G55">
        <v>16</v>
      </c>
      <c r="H55">
        <f t="shared" si="3"/>
        <v>3.6</v>
      </c>
      <c r="I55">
        <f t="shared" si="3"/>
        <v>3.6</v>
      </c>
      <c r="J55">
        <f t="shared" si="3"/>
        <v>3.6</v>
      </c>
      <c r="K55">
        <f t="shared" si="3"/>
        <v>3.6</v>
      </c>
      <c r="L55">
        <f t="shared" si="3"/>
        <v>3.6</v>
      </c>
    </row>
    <row r="56" spans="1:14" x14ac:dyDescent="0.35">
      <c r="A56" s="11" t="s">
        <v>28</v>
      </c>
      <c r="B56" s="4" t="s">
        <v>2</v>
      </c>
      <c r="C56" s="39">
        <v>69.330581229296513</v>
      </c>
      <c r="D56" s="7">
        <v>10</v>
      </c>
      <c r="E56" s="10">
        <f t="shared" si="0"/>
        <v>10</v>
      </c>
    </row>
    <row r="57" spans="1:14" x14ac:dyDescent="0.35">
      <c r="A57" s="11" t="s">
        <v>27</v>
      </c>
      <c r="B57" s="4" t="s">
        <v>2</v>
      </c>
      <c r="C57" s="39">
        <v>69.353744922482292</v>
      </c>
      <c r="D57" s="7">
        <v>10</v>
      </c>
      <c r="E57" s="10">
        <f t="shared" si="0"/>
        <v>10</v>
      </c>
      <c r="G57" t="s">
        <v>545</v>
      </c>
    </row>
    <row r="58" spans="1:14" x14ac:dyDescent="0.35">
      <c r="A58" s="11" t="s">
        <v>28</v>
      </c>
      <c r="B58" s="4" t="s">
        <v>29</v>
      </c>
      <c r="C58" s="39">
        <v>69.386196830309927</v>
      </c>
      <c r="D58" s="7">
        <v>10</v>
      </c>
      <c r="E58" s="10">
        <f t="shared" si="0"/>
        <v>10</v>
      </c>
      <c r="G58" t="s">
        <v>538</v>
      </c>
    </row>
    <row r="59" spans="1:14" x14ac:dyDescent="0.35">
      <c r="A59" s="11" t="s">
        <v>24</v>
      </c>
      <c r="B59" s="4" t="s">
        <v>2</v>
      </c>
      <c r="C59" s="39">
        <v>69.395701049943455</v>
      </c>
      <c r="D59" s="7">
        <v>10</v>
      </c>
      <c r="E59" s="10">
        <f t="shared" si="0"/>
        <v>10</v>
      </c>
      <c r="G59" s="45" t="s">
        <v>525</v>
      </c>
    </row>
    <row r="60" spans="1:14" x14ac:dyDescent="0.35">
      <c r="A60" s="11" t="s">
        <v>24</v>
      </c>
      <c r="B60" s="4" t="s">
        <v>2</v>
      </c>
      <c r="C60" s="39">
        <v>69.499838193296455</v>
      </c>
      <c r="D60" s="7">
        <v>10</v>
      </c>
      <c r="E60" s="10">
        <f t="shared" si="0"/>
        <v>10</v>
      </c>
    </row>
    <row r="61" spans="1:14" x14ac:dyDescent="0.35">
      <c r="A61" s="11" t="s">
        <v>24</v>
      </c>
      <c r="B61" s="4" t="s">
        <v>2</v>
      </c>
      <c r="C61" s="39">
        <v>69.66043222026201</v>
      </c>
      <c r="D61" s="7">
        <v>10</v>
      </c>
      <c r="E61" s="10">
        <f t="shared" si="0"/>
        <v>10</v>
      </c>
    </row>
    <row r="62" spans="1:14" ht="15.5" x14ac:dyDescent="0.35">
      <c r="A62" s="11" t="s">
        <v>25</v>
      </c>
      <c r="B62" s="4" t="s">
        <v>29</v>
      </c>
      <c r="C62" s="39">
        <v>69.761890901718289</v>
      </c>
      <c r="D62" s="7">
        <v>10</v>
      </c>
      <c r="E62" s="10">
        <f t="shared" si="0"/>
        <v>10</v>
      </c>
      <c r="G62" s="36" t="s">
        <v>526</v>
      </c>
    </row>
    <row r="63" spans="1:14" x14ac:dyDescent="0.35">
      <c r="A63" s="11" t="s">
        <v>24</v>
      </c>
      <c r="B63" s="4" t="s">
        <v>2</v>
      </c>
      <c r="C63" s="39">
        <v>69.805564837297425</v>
      </c>
      <c r="D63" s="7">
        <v>10</v>
      </c>
      <c r="E63" s="10">
        <f t="shared" si="0"/>
        <v>10</v>
      </c>
      <c r="G63" s="13" t="s">
        <v>521</v>
      </c>
      <c r="H63" s="13" t="s">
        <v>4</v>
      </c>
    </row>
    <row r="64" spans="1:14" x14ac:dyDescent="0.35">
      <c r="A64" s="11" t="s">
        <v>25</v>
      </c>
      <c r="B64" s="4" t="s">
        <v>2</v>
      </c>
      <c r="C64" s="39">
        <v>69.923207976971753</v>
      </c>
      <c r="D64" s="7">
        <v>10</v>
      </c>
      <c r="E64" s="10">
        <f t="shared" si="0"/>
        <v>10</v>
      </c>
      <c r="G64" s="13" t="s">
        <v>507</v>
      </c>
      <c r="H64" t="s">
        <v>24</v>
      </c>
      <c r="I64" t="s">
        <v>28</v>
      </c>
      <c r="J64" t="s">
        <v>25</v>
      </c>
      <c r="K64" t="s">
        <v>26</v>
      </c>
      <c r="L64" t="s">
        <v>27</v>
      </c>
      <c r="M64" t="s">
        <v>6</v>
      </c>
      <c r="N64" t="s">
        <v>508</v>
      </c>
    </row>
    <row r="65" spans="1:14" x14ac:dyDescent="0.35">
      <c r="A65" s="11" t="s">
        <v>25</v>
      </c>
      <c r="B65" s="4" t="s">
        <v>29</v>
      </c>
      <c r="C65" s="39">
        <v>69.998905221000314</v>
      </c>
      <c r="D65" s="7">
        <v>11</v>
      </c>
      <c r="E65" s="10">
        <f t="shared" si="0"/>
        <v>11</v>
      </c>
      <c r="G65" s="6">
        <v>10</v>
      </c>
      <c r="H65" s="7">
        <v>8</v>
      </c>
      <c r="I65" s="7">
        <v>8</v>
      </c>
      <c r="J65" s="7">
        <v>4</v>
      </c>
      <c r="K65" s="7">
        <v>11</v>
      </c>
      <c r="L65" s="7">
        <v>5</v>
      </c>
      <c r="M65" s="7"/>
      <c r="N65" s="7">
        <v>36</v>
      </c>
    </row>
    <row r="66" spans="1:14" x14ac:dyDescent="0.35">
      <c r="A66" s="11" t="s">
        <v>28</v>
      </c>
      <c r="B66" s="4" t="s">
        <v>2</v>
      </c>
      <c r="C66" s="39">
        <v>70</v>
      </c>
      <c r="D66" s="7">
        <v>11</v>
      </c>
      <c r="E66" s="10">
        <f t="shared" si="0"/>
        <v>11</v>
      </c>
      <c r="G66" s="6">
        <v>11</v>
      </c>
      <c r="H66" s="7">
        <v>12</v>
      </c>
      <c r="I66" s="7">
        <v>11</v>
      </c>
      <c r="J66" s="7">
        <v>13</v>
      </c>
      <c r="K66" s="7">
        <v>12</v>
      </c>
      <c r="L66" s="7">
        <v>9</v>
      </c>
      <c r="M66" s="7"/>
      <c r="N66" s="7">
        <v>57</v>
      </c>
    </row>
    <row r="67" spans="1:14" x14ac:dyDescent="0.35">
      <c r="A67" s="11" t="s">
        <v>27</v>
      </c>
      <c r="B67" s="4" t="s">
        <v>2</v>
      </c>
      <c r="C67" s="39">
        <v>70</v>
      </c>
      <c r="D67" s="7">
        <v>11</v>
      </c>
      <c r="E67" s="10">
        <f t="shared" si="0"/>
        <v>11</v>
      </c>
      <c r="G67" s="6">
        <v>12</v>
      </c>
      <c r="H67" s="7">
        <v>24</v>
      </c>
      <c r="I67" s="7">
        <v>16</v>
      </c>
      <c r="J67" s="7">
        <v>25</v>
      </c>
      <c r="K67" s="7">
        <v>18</v>
      </c>
      <c r="L67" s="7">
        <v>24</v>
      </c>
      <c r="M67" s="7"/>
      <c r="N67" s="7">
        <v>107</v>
      </c>
    </row>
    <row r="68" spans="1:14" x14ac:dyDescent="0.35">
      <c r="A68" s="11" t="s">
        <v>24</v>
      </c>
      <c r="B68" s="4" t="s">
        <v>2</v>
      </c>
      <c r="C68" s="39">
        <v>70</v>
      </c>
      <c r="D68" s="7">
        <v>11</v>
      </c>
      <c r="E68" s="10">
        <f t="shared" si="0"/>
        <v>11</v>
      </c>
      <c r="G68" s="6">
        <v>13</v>
      </c>
      <c r="H68" s="7">
        <v>21</v>
      </c>
      <c r="I68" s="7">
        <v>18</v>
      </c>
      <c r="J68" s="7">
        <v>22</v>
      </c>
      <c r="K68" s="7">
        <v>27</v>
      </c>
      <c r="L68" s="7">
        <v>22</v>
      </c>
      <c r="M68" s="7"/>
      <c r="N68" s="7">
        <v>110</v>
      </c>
    </row>
    <row r="69" spans="1:14" x14ac:dyDescent="0.35">
      <c r="A69" s="11" t="s">
        <v>28</v>
      </c>
      <c r="B69" s="4" t="s">
        <v>2</v>
      </c>
      <c r="C69" s="39">
        <v>70</v>
      </c>
      <c r="D69" s="7">
        <v>11</v>
      </c>
      <c r="E69" s="10">
        <f t="shared" si="0"/>
        <v>11</v>
      </c>
      <c r="G69" s="6">
        <v>14</v>
      </c>
      <c r="H69" s="7">
        <v>16</v>
      </c>
      <c r="I69" s="7">
        <v>9</v>
      </c>
      <c r="J69" s="7">
        <v>14</v>
      </c>
      <c r="K69" s="7">
        <v>9</v>
      </c>
      <c r="L69" s="7">
        <v>15</v>
      </c>
      <c r="M69" s="7"/>
      <c r="N69" s="7">
        <v>63</v>
      </c>
    </row>
    <row r="70" spans="1:14" x14ac:dyDescent="0.35">
      <c r="A70" s="11" t="s">
        <v>28</v>
      </c>
      <c r="B70" s="4" t="s">
        <v>2</v>
      </c>
      <c r="C70" s="39">
        <v>70</v>
      </c>
      <c r="D70" s="7">
        <v>11</v>
      </c>
      <c r="E70" s="10">
        <f t="shared" si="0"/>
        <v>11</v>
      </c>
      <c r="G70" s="6" t="s">
        <v>539</v>
      </c>
      <c r="H70" s="7">
        <v>4</v>
      </c>
      <c r="I70" s="7">
        <v>10</v>
      </c>
      <c r="J70" s="7">
        <v>1</v>
      </c>
      <c r="K70" s="7">
        <v>7</v>
      </c>
      <c r="L70" s="7">
        <v>5</v>
      </c>
      <c r="M70" s="7"/>
      <c r="N70" s="7">
        <v>27</v>
      </c>
    </row>
    <row r="71" spans="1:14" x14ac:dyDescent="0.35">
      <c r="A71" s="11" t="s">
        <v>27</v>
      </c>
      <c r="B71" s="4" t="s">
        <v>2</v>
      </c>
      <c r="C71" s="39">
        <v>70</v>
      </c>
      <c r="D71" s="7">
        <v>11</v>
      </c>
      <c r="E71" s="10">
        <f t="shared" si="0"/>
        <v>11</v>
      </c>
      <c r="G71" s="6" t="s">
        <v>540</v>
      </c>
      <c r="H71" s="7">
        <v>5</v>
      </c>
      <c r="I71" s="7">
        <v>18</v>
      </c>
      <c r="J71" s="7">
        <v>11</v>
      </c>
      <c r="K71" s="7">
        <v>6</v>
      </c>
      <c r="L71" s="7">
        <v>10</v>
      </c>
      <c r="M71" s="7"/>
      <c r="N71" s="7">
        <v>50</v>
      </c>
    </row>
    <row r="72" spans="1:14" x14ac:dyDescent="0.35">
      <c r="A72" s="11" t="s">
        <v>28</v>
      </c>
      <c r="B72" s="4" t="s">
        <v>29</v>
      </c>
      <c r="C72" s="39">
        <v>70.052356224623509</v>
      </c>
      <c r="D72" s="7">
        <v>11</v>
      </c>
      <c r="E72" s="10">
        <f t="shared" si="0"/>
        <v>11</v>
      </c>
      <c r="G72" s="6" t="s">
        <v>6</v>
      </c>
      <c r="H72" s="7"/>
      <c r="I72" s="7"/>
      <c r="J72" s="7"/>
      <c r="K72" s="7"/>
      <c r="L72" s="7"/>
      <c r="M72" s="7"/>
      <c r="N72" s="7"/>
    </row>
    <row r="73" spans="1:14" x14ac:dyDescent="0.35">
      <c r="A73" s="11" t="s">
        <v>26</v>
      </c>
      <c r="B73" s="1" t="s">
        <v>1</v>
      </c>
      <c r="C73" s="39">
        <v>70.12825355748646</v>
      </c>
      <c r="D73" s="7">
        <v>11</v>
      </c>
      <c r="E73" s="10">
        <f t="shared" si="0"/>
        <v>11</v>
      </c>
      <c r="G73" s="6" t="s">
        <v>508</v>
      </c>
      <c r="H73" s="7">
        <v>90</v>
      </c>
      <c r="I73" s="7">
        <v>90</v>
      </c>
      <c r="J73" s="7">
        <v>90</v>
      </c>
      <c r="K73" s="7">
        <v>90</v>
      </c>
      <c r="L73" s="7">
        <v>90</v>
      </c>
      <c r="M73" s="7"/>
      <c r="N73" s="7">
        <v>450</v>
      </c>
    </row>
    <row r="74" spans="1:14" x14ac:dyDescent="0.35">
      <c r="A74" s="11" t="s">
        <v>25</v>
      </c>
      <c r="B74" s="4" t="s">
        <v>2</v>
      </c>
      <c r="C74" s="39">
        <v>70.420428730431013</v>
      </c>
      <c r="D74" s="7">
        <v>11</v>
      </c>
      <c r="E74" s="10">
        <f t="shared" si="0"/>
        <v>11</v>
      </c>
    </row>
    <row r="75" spans="1:14" x14ac:dyDescent="0.35">
      <c r="A75" s="11" t="s">
        <v>27</v>
      </c>
      <c r="B75" s="4" t="s">
        <v>29</v>
      </c>
      <c r="C75" s="39">
        <v>70.742276168020908</v>
      </c>
      <c r="D75" s="7">
        <v>11</v>
      </c>
      <c r="E75" s="10">
        <f t="shared" si="0"/>
        <v>11</v>
      </c>
    </row>
    <row r="76" spans="1:14" ht="15.5" x14ac:dyDescent="0.35">
      <c r="A76" s="11" t="s">
        <v>25</v>
      </c>
      <c r="B76" s="4" t="s">
        <v>29</v>
      </c>
      <c r="C76" s="39">
        <v>70.837568475399166</v>
      </c>
      <c r="D76" s="7">
        <v>11</v>
      </c>
      <c r="E76" s="10">
        <f t="shared" si="0"/>
        <v>11</v>
      </c>
      <c r="G76" s="36" t="s">
        <v>523</v>
      </c>
    </row>
    <row r="77" spans="1:14" x14ac:dyDescent="0.35">
      <c r="A77" s="11" t="s">
        <v>27</v>
      </c>
      <c r="B77" s="1" t="s">
        <v>1</v>
      </c>
      <c r="C77" s="39">
        <v>71.051072356640361</v>
      </c>
      <c r="D77" s="7">
        <v>11</v>
      </c>
      <c r="E77" s="10">
        <f t="shared" si="0"/>
        <v>11</v>
      </c>
    </row>
    <row r="78" spans="1:14" x14ac:dyDescent="0.35">
      <c r="A78" s="11" t="s">
        <v>24</v>
      </c>
      <c r="B78" s="4" t="s">
        <v>29</v>
      </c>
      <c r="C78" s="39">
        <v>71.053537087282166</v>
      </c>
      <c r="D78" s="7">
        <v>11</v>
      </c>
      <c r="E78" s="10">
        <f t="shared" si="0"/>
        <v>11</v>
      </c>
      <c r="H78" t="s">
        <v>24</v>
      </c>
      <c r="I78" t="s">
        <v>28</v>
      </c>
      <c r="J78" t="s">
        <v>25</v>
      </c>
      <c r="K78" t="s">
        <v>26</v>
      </c>
      <c r="L78" t="s">
        <v>27</v>
      </c>
    </row>
    <row r="79" spans="1:14" x14ac:dyDescent="0.35">
      <c r="A79" s="11" t="s">
        <v>24</v>
      </c>
      <c r="B79" s="4" t="s">
        <v>29</v>
      </c>
      <c r="C79" s="39">
        <v>71.352633514907211</v>
      </c>
      <c r="D79" s="7">
        <v>11</v>
      </c>
      <c r="E79" s="10">
        <f t="shared" si="0"/>
        <v>11</v>
      </c>
      <c r="G79" s="10">
        <v>10</v>
      </c>
      <c r="H79">
        <f>$N65*H$73/$N$39</f>
        <v>7.2</v>
      </c>
      <c r="I79">
        <f t="shared" ref="I79:L79" si="4">$N65*I$73/$N$39</f>
        <v>7.2</v>
      </c>
      <c r="J79">
        <f t="shared" si="4"/>
        <v>7.2</v>
      </c>
      <c r="K79">
        <f t="shared" si="4"/>
        <v>7.2</v>
      </c>
      <c r="L79">
        <f t="shared" si="4"/>
        <v>7.2</v>
      </c>
    </row>
    <row r="80" spans="1:14" x14ac:dyDescent="0.35">
      <c r="A80" s="11" t="s">
        <v>28</v>
      </c>
      <c r="B80" s="4" t="s">
        <v>2</v>
      </c>
      <c r="C80" s="39">
        <v>71.393269738182425</v>
      </c>
      <c r="D80" s="7">
        <v>11</v>
      </c>
      <c r="E80" s="10">
        <f t="shared" si="0"/>
        <v>11</v>
      </c>
      <c r="G80" s="10">
        <v>11</v>
      </c>
      <c r="H80">
        <f>$N66*H$73/$N$39</f>
        <v>11.4</v>
      </c>
      <c r="I80">
        <f>$N66*I$73/$N$39</f>
        <v>11.4</v>
      </c>
      <c r="J80">
        <f t="shared" ref="J80:L80" si="5">$N66*J$73/$N$39</f>
        <v>11.4</v>
      </c>
      <c r="K80">
        <f t="shared" si="5"/>
        <v>11.4</v>
      </c>
      <c r="L80">
        <f t="shared" si="5"/>
        <v>11.4</v>
      </c>
    </row>
    <row r="81" spans="1:12" x14ac:dyDescent="0.35">
      <c r="A81" s="11" t="s">
        <v>25</v>
      </c>
      <c r="B81" s="1" t="s">
        <v>1</v>
      </c>
      <c r="C81" s="39">
        <v>71.536651577916928</v>
      </c>
      <c r="D81" s="7">
        <v>11</v>
      </c>
      <c r="E81" s="10">
        <f t="shared" si="0"/>
        <v>11</v>
      </c>
      <c r="G81" s="10">
        <v>12</v>
      </c>
      <c r="H81">
        <f t="shared" ref="H81:L81" si="6">$N67*H$73/$N$39</f>
        <v>21.4</v>
      </c>
      <c r="I81">
        <f t="shared" si="6"/>
        <v>21.4</v>
      </c>
      <c r="J81">
        <f t="shared" si="6"/>
        <v>21.4</v>
      </c>
      <c r="K81">
        <f t="shared" si="6"/>
        <v>21.4</v>
      </c>
      <c r="L81">
        <f t="shared" si="6"/>
        <v>21.4</v>
      </c>
    </row>
    <row r="82" spans="1:12" x14ac:dyDescent="0.35">
      <c r="A82" s="11" t="s">
        <v>28</v>
      </c>
      <c r="B82" s="1" t="s">
        <v>1</v>
      </c>
      <c r="C82" s="39">
        <v>71.785489328322001</v>
      </c>
      <c r="D82" s="7">
        <v>11</v>
      </c>
      <c r="E82" s="10">
        <f t="shared" si="0"/>
        <v>11</v>
      </c>
      <c r="G82" s="10">
        <v>13</v>
      </c>
      <c r="H82">
        <f t="shared" ref="H82:L82" si="7">$N68*H$73/$N$39</f>
        <v>22</v>
      </c>
      <c r="I82">
        <f t="shared" si="7"/>
        <v>22</v>
      </c>
      <c r="J82">
        <f t="shared" si="7"/>
        <v>22</v>
      </c>
      <c r="K82">
        <f t="shared" si="7"/>
        <v>22</v>
      </c>
      <c r="L82">
        <f t="shared" si="7"/>
        <v>22</v>
      </c>
    </row>
    <row r="83" spans="1:12" x14ac:dyDescent="0.35">
      <c r="A83" s="11" t="s">
        <v>25</v>
      </c>
      <c r="B83" s="4" t="s">
        <v>29</v>
      </c>
      <c r="C83" s="39">
        <v>71.801123542245477</v>
      </c>
      <c r="D83" s="7">
        <v>11</v>
      </c>
      <c r="E83" s="10">
        <f t="shared" si="0"/>
        <v>11</v>
      </c>
      <c r="G83" s="10">
        <v>14</v>
      </c>
      <c r="H83">
        <f t="shared" ref="H83:L83" si="8">$N69*H$73/$N$39</f>
        <v>12.6</v>
      </c>
      <c r="I83">
        <f t="shared" si="8"/>
        <v>12.6</v>
      </c>
      <c r="J83">
        <f t="shared" si="8"/>
        <v>12.6</v>
      </c>
      <c r="K83">
        <f t="shared" si="8"/>
        <v>12.6</v>
      </c>
      <c r="L83">
        <f t="shared" si="8"/>
        <v>12.6</v>
      </c>
    </row>
    <row r="84" spans="1:12" x14ac:dyDescent="0.35">
      <c r="A84" s="11" t="s">
        <v>28</v>
      </c>
      <c r="B84" s="4" t="s">
        <v>2</v>
      </c>
      <c r="C84" s="39">
        <v>72.016910255188122</v>
      </c>
      <c r="D84" s="7">
        <v>11</v>
      </c>
      <c r="E84" s="10">
        <f t="shared" si="0"/>
        <v>11</v>
      </c>
      <c r="G84" s="10" t="s">
        <v>539</v>
      </c>
      <c r="H84">
        <f t="shared" ref="H84:L85" si="9">$N70*H$73/$N$39</f>
        <v>5.4</v>
      </c>
      <c r="I84">
        <f t="shared" si="9"/>
        <v>5.4</v>
      </c>
      <c r="J84">
        <f t="shared" si="9"/>
        <v>5.4</v>
      </c>
      <c r="K84">
        <f t="shared" si="9"/>
        <v>5.4</v>
      </c>
      <c r="L84">
        <f t="shared" si="9"/>
        <v>5.4</v>
      </c>
    </row>
    <row r="85" spans="1:12" x14ac:dyDescent="0.35">
      <c r="A85" s="11" t="s">
        <v>28</v>
      </c>
      <c r="B85" s="1" t="s">
        <v>1</v>
      </c>
      <c r="C85" s="39">
        <v>72.018047123565339</v>
      </c>
      <c r="D85" s="7">
        <v>11</v>
      </c>
      <c r="E85" s="10">
        <f t="shared" si="0"/>
        <v>11</v>
      </c>
      <c r="G85" s="10" t="s">
        <v>540</v>
      </c>
      <c r="H85">
        <f t="shared" si="9"/>
        <v>10</v>
      </c>
      <c r="I85">
        <f t="shared" ref="I85:L85" si="10">$N71*I$73/$N$39</f>
        <v>10</v>
      </c>
      <c r="J85">
        <f t="shared" si="10"/>
        <v>10</v>
      </c>
      <c r="K85">
        <f t="shared" si="10"/>
        <v>10</v>
      </c>
      <c r="L85">
        <f t="shared" si="10"/>
        <v>10</v>
      </c>
    </row>
    <row r="86" spans="1:12" x14ac:dyDescent="0.35">
      <c r="A86" s="11" t="s">
        <v>27</v>
      </c>
      <c r="B86" s="4" t="s">
        <v>2</v>
      </c>
      <c r="C86" s="39">
        <v>72.028324413695373</v>
      </c>
      <c r="D86" s="7">
        <v>11</v>
      </c>
      <c r="E86" s="10">
        <f t="shared" si="0"/>
        <v>11</v>
      </c>
    </row>
    <row r="87" spans="1:12" x14ac:dyDescent="0.35">
      <c r="A87" s="11" t="s">
        <v>24</v>
      </c>
      <c r="B87" s="1" t="s">
        <v>1</v>
      </c>
      <c r="C87" s="39">
        <v>72.195216691470705</v>
      </c>
      <c r="D87" s="7">
        <v>11</v>
      </c>
      <c r="E87" s="10">
        <f t="shared" si="0"/>
        <v>11</v>
      </c>
      <c r="G87" t="s">
        <v>527</v>
      </c>
    </row>
    <row r="88" spans="1:12" x14ac:dyDescent="0.35">
      <c r="A88" s="11" t="s">
        <v>24</v>
      </c>
      <c r="B88" s="4" t="s">
        <v>29</v>
      </c>
      <c r="C88" s="39">
        <v>72.442189977737144</v>
      </c>
      <c r="D88" s="7">
        <v>11</v>
      </c>
      <c r="E88" s="10">
        <f t="shared" si="0"/>
        <v>11</v>
      </c>
    </row>
    <row r="89" spans="1:12" x14ac:dyDescent="0.35">
      <c r="A89" s="11" t="s">
        <v>24</v>
      </c>
      <c r="B89" s="4" t="s">
        <v>29</v>
      </c>
      <c r="C89" s="39">
        <v>72.586308508180082</v>
      </c>
      <c r="D89" s="7">
        <v>11</v>
      </c>
      <c r="E89" s="10">
        <f t="shared" si="0"/>
        <v>11</v>
      </c>
    </row>
    <row r="90" spans="1:12" ht="15.5" x14ac:dyDescent="0.35">
      <c r="A90" s="11" t="s">
        <v>26</v>
      </c>
      <c r="B90" s="1" t="s">
        <v>1</v>
      </c>
      <c r="C90" s="39">
        <v>72.875382304191589</v>
      </c>
      <c r="D90" s="7">
        <v>11</v>
      </c>
      <c r="E90" s="10">
        <f t="shared" si="0"/>
        <v>11</v>
      </c>
      <c r="G90" s="36" t="s">
        <v>528</v>
      </c>
    </row>
    <row r="91" spans="1:12" x14ac:dyDescent="0.35">
      <c r="A91" s="11" t="s">
        <v>28</v>
      </c>
      <c r="B91" s="1" t="s">
        <v>1</v>
      </c>
      <c r="C91" s="39">
        <v>72.924131220206618</v>
      </c>
      <c r="D91" s="7">
        <v>11</v>
      </c>
      <c r="E91" s="10">
        <f t="shared" si="0"/>
        <v>11</v>
      </c>
      <c r="H91">
        <f>((H65-H79)^2)/H79</f>
        <v>8.8888888888888837E-2</v>
      </c>
      <c r="I91">
        <f t="shared" ref="I91:L91" si="11">((I65-I79)^2)/I79</f>
        <v>8.8888888888888837E-2</v>
      </c>
      <c r="J91">
        <f t="shared" si="11"/>
        <v>1.4222222222222225</v>
      </c>
      <c r="K91">
        <f t="shared" si="11"/>
        <v>2.0055555555555555</v>
      </c>
      <c r="L91">
        <f t="shared" si="11"/>
        <v>0.67222222222222228</v>
      </c>
    </row>
    <row r="92" spans="1:12" x14ac:dyDescent="0.35">
      <c r="A92" s="11" t="s">
        <v>24</v>
      </c>
      <c r="B92" s="4" t="s">
        <v>2</v>
      </c>
      <c r="C92" s="39">
        <v>72.99177488865098</v>
      </c>
      <c r="D92" s="7">
        <v>11</v>
      </c>
      <c r="E92" s="10">
        <f t="shared" si="0"/>
        <v>11</v>
      </c>
      <c r="H92">
        <f t="shared" ref="H92:L97" si="12">((H66-H80)^2)/H80</f>
        <v>3.1578947368421019E-2</v>
      </c>
      <c r="I92">
        <f t="shared" si="12"/>
        <v>1.403508771929827E-2</v>
      </c>
      <c r="J92">
        <f t="shared" si="12"/>
        <v>0.22456140350877182</v>
      </c>
      <c r="K92">
        <f t="shared" si="12"/>
        <v>3.1578947368421019E-2</v>
      </c>
      <c r="L92">
        <f t="shared" si="12"/>
        <v>0.50526315789473697</v>
      </c>
    </row>
    <row r="93" spans="1:12" x14ac:dyDescent="0.35">
      <c r="A93" s="11" t="s">
        <v>26</v>
      </c>
      <c r="B93" s="1" t="s">
        <v>1</v>
      </c>
      <c r="C93" s="39">
        <v>73.038363754749298</v>
      </c>
      <c r="D93" s="7">
        <v>11</v>
      </c>
      <c r="E93" s="10">
        <f t="shared" si="0"/>
        <v>11</v>
      </c>
      <c r="H93">
        <f t="shared" si="12"/>
        <v>0.31588785046729012</v>
      </c>
      <c r="I93">
        <f t="shared" si="12"/>
        <v>1.362616822429906</v>
      </c>
      <c r="J93">
        <f t="shared" si="12"/>
        <v>0.60560747663551451</v>
      </c>
      <c r="K93">
        <f t="shared" si="12"/>
        <v>0.54018691588785006</v>
      </c>
      <c r="L93">
        <f t="shared" si="12"/>
        <v>0.31588785046729012</v>
      </c>
    </row>
    <row r="94" spans="1:12" x14ac:dyDescent="0.35">
      <c r="A94" s="11" t="s">
        <v>25</v>
      </c>
      <c r="B94" s="4" t="s">
        <v>29</v>
      </c>
      <c r="C94" s="39">
        <v>73.102173903025687</v>
      </c>
      <c r="D94" s="7">
        <v>11</v>
      </c>
      <c r="E94" s="10">
        <f t="shared" ref="E94:E157" si="13">D94</f>
        <v>11</v>
      </c>
      <c r="H94">
        <f t="shared" si="12"/>
        <v>4.5454545454545456E-2</v>
      </c>
      <c r="I94">
        <f t="shared" si="12"/>
        <v>0.72727272727272729</v>
      </c>
      <c r="J94">
        <f t="shared" si="12"/>
        <v>0</v>
      </c>
      <c r="K94">
        <f t="shared" si="12"/>
        <v>1.1363636363636365</v>
      </c>
      <c r="L94">
        <f t="shared" si="12"/>
        <v>0</v>
      </c>
    </row>
    <row r="95" spans="1:12" x14ac:dyDescent="0.35">
      <c r="A95" s="11" t="s">
        <v>28</v>
      </c>
      <c r="B95" s="1" t="s">
        <v>1</v>
      </c>
      <c r="C95" s="39">
        <v>73.368237483082339</v>
      </c>
      <c r="D95" s="7">
        <v>11</v>
      </c>
      <c r="E95" s="10">
        <f t="shared" si="13"/>
        <v>11</v>
      </c>
      <c r="H95">
        <f t="shared" si="12"/>
        <v>0.91746031746031764</v>
      </c>
      <c r="I95">
        <f t="shared" si="12"/>
        <v>1.0285714285714285</v>
      </c>
      <c r="J95">
        <f t="shared" si="12"/>
        <v>0.15555555555555564</v>
      </c>
      <c r="K95">
        <f t="shared" si="12"/>
        <v>1.0285714285714285</v>
      </c>
      <c r="L95">
        <f t="shared" si="12"/>
        <v>0.4571428571428573</v>
      </c>
    </row>
    <row r="96" spans="1:12" x14ac:dyDescent="0.35">
      <c r="A96" s="11" t="s">
        <v>27</v>
      </c>
      <c r="B96" s="4" t="s">
        <v>2</v>
      </c>
      <c r="C96" s="39">
        <v>73.449165458514472</v>
      </c>
      <c r="D96" s="7">
        <v>11</v>
      </c>
      <c r="E96" s="10">
        <f t="shared" si="13"/>
        <v>11</v>
      </c>
      <c r="H96">
        <f t="shared" si="12"/>
        <v>0.36296296296296315</v>
      </c>
      <c r="I96">
        <f t="shared" si="12"/>
        <v>3.9185185185185176</v>
      </c>
      <c r="J96">
        <f t="shared" si="12"/>
        <v>3.5851851851851855</v>
      </c>
      <c r="K96">
        <f t="shared" si="12"/>
        <v>0.47407407407407381</v>
      </c>
      <c r="L96">
        <f t="shared" si="12"/>
        <v>2.9629629629629679E-2</v>
      </c>
    </row>
    <row r="97" spans="1:21" x14ac:dyDescent="0.35">
      <c r="A97" s="11" t="s">
        <v>25</v>
      </c>
      <c r="B97" s="4" t="s">
        <v>29</v>
      </c>
      <c r="C97" s="39">
        <v>73.453238857910037</v>
      </c>
      <c r="D97" s="7">
        <v>11</v>
      </c>
      <c r="E97" s="10">
        <f t="shared" si="13"/>
        <v>11</v>
      </c>
      <c r="H97">
        <f t="shared" si="12"/>
        <v>2.5</v>
      </c>
      <c r="I97">
        <f t="shared" si="12"/>
        <v>6.4</v>
      </c>
      <c r="J97">
        <f t="shared" si="12"/>
        <v>0.1</v>
      </c>
      <c r="K97">
        <f t="shared" si="12"/>
        <v>1.6</v>
      </c>
      <c r="L97">
        <f t="shared" si="12"/>
        <v>0</v>
      </c>
    </row>
    <row r="98" spans="1:21" x14ac:dyDescent="0.35">
      <c r="A98" s="11" t="s">
        <v>26</v>
      </c>
      <c r="B98" s="1" t="s">
        <v>1</v>
      </c>
      <c r="C98" s="39">
        <v>73.467940839764196</v>
      </c>
      <c r="D98" s="7">
        <v>11</v>
      </c>
      <c r="E98" s="10">
        <f t="shared" si="13"/>
        <v>11</v>
      </c>
    </row>
    <row r="99" spans="1:21" x14ac:dyDescent="0.35">
      <c r="A99" s="11" t="s">
        <v>26</v>
      </c>
      <c r="B99" s="4" t="s">
        <v>2</v>
      </c>
      <c r="C99" s="39">
        <v>73.651806562411366</v>
      </c>
      <c r="D99" s="7">
        <v>11</v>
      </c>
      <c r="E99" s="10">
        <f t="shared" si="13"/>
        <v>11</v>
      </c>
    </row>
    <row r="100" spans="1:21" x14ac:dyDescent="0.35">
      <c r="A100" s="11" t="s">
        <v>24</v>
      </c>
      <c r="B100" s="4" t="s">
        <v>29</v>
      </c>
      <c r="C100" s="39">
        <v>73.689889379311353</v>
      </c>
      <c r="D100" s="7">
        <v>11</v>
      </c>
      <c r="E100" s="10">
        <f t="shared" si="13"/>
        <v>11</v>
      </c>
      <c r="G100" t="s">
        <v>529</v>
      </c>
      <c r="J100" s="12" t="s">
        <v>531</v>
      </c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</row>
    <row r="101" spans="1:21" x14ac:dyDescent="0.35">
      <c r="A101" s="11" t="s">
        <v>26</v>
      </c>
      <c r="B101" s="4" t="s">
        <v>2</v>
      </c>
      <c r="C101" s="39">
        <v>73.847046653172583</v>
      </c>
      <c r="D101" s="7">
        <v>11</v>
      </c>
      <c r="E101" s="10">
        <f t="shared" si="13"/>
        <v>11</v>
      </c>
      <c r="G101">
        <f>SUM(H91:L97)</f>
        <v>32.691745104288145</v>
      </c>
      <c r="J101" s="10" t="s">
        <v>532</v>
      </c>
      <c r="K101" s="49">
        <f>(COUNTA(H64:L64)-1)*(COUNTA(G65:G71)-1)</f>
        <v>24</v>
      </c>
    </row>
    <row r="102" spans="1:21" x14ac:dyDescent="0.35">
      <c r="A102" s="11" t="s">
        <v>26</v>
      </c>
      <c r="B102" s="1" t="s">
        <v>1</v>
      </c>
      <c r="C102" s="39">
        <v>73.858114066824783</v>
      </c>
      <c r="D102" s="7">
        <v>11</v>
      </c>
      <c r="E102" s="10">
        <f t="shared" si="13"/>
        <v>11</v>
      </c>
      <c r="G102" t="s">
        <v>530</v>
      </c>
      <c r="J102" s="12">
        <f>_xlfn.CHISQ.DIST.RT(G101,K101)</f>
        <v>0.11074648568986188</v>
      </c>
      <c r="K102" t="s">
        <v>555</v>
      </c>
    </row>
    <row r="103" spans="1:21" x14ac:dyDescent="0.35">
      <c r="A103" s="11" t="s">
        <v>24</v>
      </c>
      <c r="B103" s="4" t="s">
        <v>2</v>
      </c>
      <c r="C103" s="39">
        <v>74.086374499602243</v>
      </c>
      <c r="D103" s="7">
        <v>11</v>
      </c>
      <c r="E103" s="10">
        <f t="shared" si="13"/>
        <v>11</v>
      </c>
      <c r="G103">
        <f>SQRT(G101/(G101+N39))*SQRT(5/4)</f>
        <v>0.29096390902211705</v>
      </c>
    </row>
    <row r="104" spans="1:21" x14ac:dyDescent="0.35">
      <c r="A104" s="11" t="s">
        <v>26</v>
      </c>
      <c r="B104" s="1" t="s">
        <v>1</v>
      </c>
      <c r="C104" s="39">
        <v>74.098254774144152</v>
      </c>
      <c r="D104" s="7">
        <v>11</v>
      </c>
      <c r="E104" s="10">
        <f t="shared" si="13"/>
        <v>11</v>
      </c>
    </row>
    <row r="105" spans="1:21" x14ac:dyDescent="0.35">
      <c r="A105" s="11" t="s">
        <v>25</v>
      </c>
      <c r="B105" s="4" t="s">
        <v>2</v>
      </c>
      <c r="C105" s="39">
        <v>74.149129634024575</v>
      </c>
      <c r="D105" s="7">
        <v>11</v>
      </c>
      <c r="E105" s="10">
        <f t="shared" si="13"/>
        <v>11</v>
      </c>
      <c r="G105" t="s">
        <v>541</v>
      </c>
    </row>
    <row r="106" spans="1:21" x14ac:dyDescent="0.35">
      <c r="A106" s="11" t="s">
        <v>27</v>
      </c>
      <c r="B106" s="4" t="s">
        <v>29</v>
      </c>
      <c r="C106" s="39">
        <v>74.168183548026718</v>
      </c>
      <c r="D106" s="7">
        <v>11</v>
      </c>
      <c r="E106" s="10">
        <f t="shared" si="13"/>
        <v>11</v>
      </c>
    </row>
    <row r="107" spans="1:21" x14ac:dyDescent="0.35">
      <c r="A107" s="11" t="s">
        <v>25</v>
      </c>
      <c r="B107" s="4" t="s">
        <v>29</v>
      </c>
      <c r="C107" s="39">
        <v>74.238232829957269</v>
      </c>
      <c r="D107" s="7">
        <v>11</v>
      </c>
      <c r="E107" s="10">
        <f t="shared" si="13"/>
        <v>11</v>
      </c>
    </row>
    <row r="108" spans="1:21" x14ac:dyDescent="0.35">
      <c r="A108" s="11" t="s">
        <v>24</v>
      </c>
      <c r="B108" s="4" t="s">
        <v>29</v>
      </c>
      <c r="C108" s="39">
        <v>74.244572008028626</v>
      </c>
      <c r="D108" s="7">
        <v>11</v>
      </c>
      <c r="E108" s="10">
        <f t="shared" si="13"/>
        <v>11</v>
      </c>
    </row>
    <row r="109" spans="1:21" x14ac:dyDescent="0.35">
      <c r="A109" s="11" t="s">
        <v>25</v>
      </c>
      <c r="B109" s="1" t="s">
        <v>1</v>
      </c>
      <c r="C109" s="39">
        <v>74.287452409480466</v>
      </c>
      <c r="D109" s="7">
        <v>11</v>
      </c>
      <c r="E109" s="10">
        <f t="shared" si="13"/>
        <v>11</v>
      </c>
      <c r="G109" t="s">
        <v>564</v>
      </c>
      <c r="R109" s="3"/>
      <c r="S109" s="3"/>
      <c r="T109" s="3"/>
    </row>
    <row r="110" spans="1:21" x14ac:dyDescent="0.35">
      <c r="A110" s="11" t="s">
        <v>25</v>
      </c>
      <c r="B110" s="4" t="s">
        <v>29</v>
      </c>
      <c r="C110" s="39">
        <v>74.321997291990556</v>
      </c>
      <c r="D110" s="7">
        <v>11</v>
      </c>
      <c r="E110" s="10">
        <f t="shared" si="13"/>
        <v>11</v>
      </c>
      <c r="G110" s="12" t="s">
        <v>553</v>
      </c>
      <c r="H110" s="12"/>
      <c r="I110" s="12"/>
      <c r="J110" s="12"/>
      <c r="K110" s="12"/>
      <c r="L110" s="12"/>
      <c r="M110" s="12"/>
      <c r="N110" s="12"/>
      <c r="O110" s="3"/>
      <c r="P110" s="3"/>
      <c r="Q110" s="3"/>
      <c r="R110" s="3"/>
      <c r="S110" s="3"/>
      <c r="T110" s="3"/>
    </row>
    <row r="111" spans="1:21" x14ac:dyDescent="0.35">
      <c r="A111" s="11" t="s">
        <v>26</v>
      </c>
      <c r="B111" s="4" t="s">
        <v>29</v>
      </c>
      <c r="C111" s="39">
        <v>74.341419551346917</v>
      </c>
      <c r="D111" s="7">
        <v>11</v>
      </c>
      <c r="E111" s="10">
        <f t="shared" si="13"/>
        <v>11</v>
      </c>
      <c r="G111" s="13" t="s">
        <v>521</v>
      </c>
      <c r="H111" s="13" t="s">
        <v>4</v>
      </c>
      <c r="R111" s="3"/>
      <c r="S111" s="3"/>
      <c r="T111" s="3"/>
    </row>
    <row r="112" spans="1:21" x14ac:dyDescent="0.35">
      <c r="A112" s="11" t="s">
        <v>27</v>
      </c>
      <c r="B112" s="4" t="s">
        <v>2</v>
      </c>
      <c r="C112" s="39">
        <v>74.391055224696174</v>
      </c>
      <c r="D112" s="7">
        <v>11</v>
      </c>
      <c r="E112" s="10">
        <f t="shared" si="13"/>
        <v>11</v>
      </c>
      <c r="G112" s="13" t="s">
        <v>507</v>
      </c>
      <c r="H112" t="s">
        <v>24</v>
      </c>
      <c r="I112" t="s">
        <v>28</v>
      </c>
      <c r="J112" t="s">
        <v>25</v>
      </c>
      <c r="K112" t="s">
        <v>26</v>
      </c>
      <c r="L112" t="s">
        <v>27</v>
      </c>
      <c r="M112" t="s">
        <v>508</v>
      </c>
      <c r="R112" s="3"/>
      <c r="S112" s="3"/>
      <c r="T112" s="3"/>
    </row>
    <row r="113" spans="1:20" x14ac:dyDescent="0.35">
      <c r="A113" s="11" t="s">
        <v>26</v>
      </c>
      <c r="B113" s="4" t="s">
        <v>2</v>
      </c>
      <c r="C113" s="39">
        <v>74.432869243610185</v>
      </c>
      <c r="D113" s="7">
        <v>11</v>
      </c>
      <c r="E113" s="10">
        <f t="shared" si="13"/>
        <v>11</v>
      </c>
      <c r="G113" s="6">
        <v>10</v>
      </c>
      <c r="H113" s="55">
        <v>8.8888888888888892E-2</v>
      </c>
      <c r="I113" s="55">
        <v>8.8888888888888892E-2</v>
      </c>
      <c r="J113" s="55">
        <v>4.4444444444444446E-2</v>
      </c>
      <c r="K113" s="55">
        <v>0.12222222222222222</v>
      </c>
      <c r="L113" s="55">
        <v>5.5555555555555552E-2</v>
      </c>
      <c r="M113" s="55">
        <v>0.08</v>
      </c>
      <c r="R113" s="3"/>
      <c r="S113" s="3"/>
      <c r="T113" s="3"/>
    </row>
    <row r="114" spans="1:20" x14ac:dyDescent="0.35">
      <c r="A114" s="11" t="s">
        <v>24</v>
      </c>
      <c r="B114" s="1" t="s">
        <v>1</v>
      </c>
      <c r="C114" s="39">
        <v>74.458926266815979</v>
      </c>
      <c r="D114" s="7">
        <v>11</v>
      </c>
      <c r="E114" s="10">
        <f t="shared" si="13"/>
        <v>11</v>
      </c>
      <c r="G114" s="6">
        <v>11</v>
      </c>
      <c r="H114" s="55">
        <v>0.13333333333333333</v>
      </c>
      <c r="I114" s="55">
        <v>0.12222222222222222</v>
      </c>
      <c r="J114" s="55">
        <v>0.14444444444444443</v>
      </c>
      <c r="K114" s="55">
        <v>0.13333333333333333</v>
      </c>
      <c r="L114" s="55">
        <v>0.1</v>
      </c>
      <c r="M114" s="55">
        <v>0.12666666666666668</v>
      </c>
      <c r="R114" s="3"/>
      <c r="S114" s="3"/>
      <c r="T114" s="3"/>
    </row>
    <row r="115" spans="1:20" x14ac:dyDescent="0.35">
      <c r="A115" s="11" t="s">
        <v>27</v>
      </c>
      <c r="B115" s="1" t="s">
        <v>1</v>
      </c>
      <c r="C115" s="39">
        <v>74.53045802511042</v>
      </c>
      <c r="D115" s="7">
        <v>11</v>
      </c>
      <c r="E115" s="10">
        <f t="shared" si="13"/>
        <v>11</v>
      </c>
      <c r="G115" s="6">
        <v>12</v>
      </c>
      <c r="H115" s="55">
        <v>0.26666666666666666</v>
      </c>
      <c r="I115" s="55">
        <v>0.17777777777777778</v>
      </c>
      <c r="J115" s="55">
        <v>0.27777777777777779</v>
      </c>
      <c r="K115" s="55">
        <v>0.2</v>
      </c>
      <c r="L115" s="55">
        <v>0.26666666666666666</v>
      </c>
      <c r="M115" s="55">
        <v>0.23777777777777778</v>
      </c>
      <c r="R115" s="3"/>
      <c r="S115" s="3"/>
      <c r="T115" s="3"/>
    </row>
    <row r="116" spans="1:20" x14ac:dyDescent="0.35">
      <c r="A116" s="11" t="s">
        <v>26</v>
      </c>
      <c r="B116" s="4" t="s">
        <v>2</v>
      </c>
      <c r="C116" s="39">
        <v>74.636431210892624</v>
      </c>
      <c r="D116" s="7">
        <v>11</v>
      </c>
      <c r="E116" s="10">
        <f t="shared" si="13"/>
        <v>11</v>
      </c>
      <c r="G116" s="6">
        <v>13</v>
      </c>
      <c r="H116" s="55">
        <v>0.23333333333333334</v>
      </c>
      <c r="I116" s="55">
        <v>0.2</v>
      </c>
      <c r="J116" s="55">
        <v>0.24444444444444444</v>
      </c>
      <c r="K116" s="55">
        <v>0.3</v>
      </c>
      <c r="L116" s="55">
        <v>0.24444444444444444</v>
      </c>
      <c r="M116" s="55">
        <v>0.24444444444444444</v>
      </c>
      <c r="R116" s="3"/>
      <c r="S116" s="3"/>
      <c r="T116" s="3"/>
    </row>
    <row r="117" spans="1:20" x14ac:dyDescent="0.35">
      <c r="A117" s="11" t="s">
        <v>26</v>
      </c>
      <c r="B117" s="1" t="s">
        <v>1</v>
      </c>
      <c r="C117" s="39">
        <v>74.64316715602763</v>
      </c>
      <c r="D117" s="7">
        <v>11</v>
      </c>
      <c r="E117" s="10">
        <f t="shared" si="13"/>
        <v>11</v>
      </c>
      <c r="G117" s="6">
        <v>14</v>
      </c>
      <c r="H117" s="55">
        <v>0.17777777777777778</v>
      </c>
      <c r="I117" s="55">
        <v>0.1</v>
      </c>
      <c r="J117" s="55">
        <v>0.15555555555555556</v>
      </c>
      <c r="K117" s="55">
        <v>0.1</v>
      </c>
      <c r="L117" s="55">
        <v>0.16666666666666666</v>
      </c>
      <c r="M117" s="55">
        <v>0.14000000000000001</v>
      </c>
      <c r="R117" s="3"/>
      <c r="S117" s="3"/>
      <c r="T117" s="3"/>
    </row>
    <row r="118" spans="1:20" x14ac:dyDescent="0.35">
      <c r="A118" s="11" t="s">
        <v>28</v>
      </c>
      <c r="B118" s="4" t="s">
        <v>29</v>
      </c>
      <c r="C118" s="39">
        <v>74.709759221223067</v>
      </c>
      <c r="D118" s="7">
        <v>11</v>
      </c>
      <c r="E118" s="10">
        <f t="shared" si="13"/>
        <v>11</v>
      </c>
      <c r="G118" s="6" t="s">
        <v>539</v>
      </c>
      <c r="H118" s="55">
        <v>4.4444444444444446E-2</v>
      </c>
      <c r="I118" s="55">
        <v>0.1111111111111111</v>
      </c>
      <c r="J118" s="55">
        <v>1.1111111111111112E-2</v>
      </c>
      <c r="K118" s="55">
        <v>7.7777777777777779E-2</v>
      </c>
      <c r="L118" s="55">
        <v>5.5555555555555552E-2</v>
      </c>
      <c r="M118" s="55">
        <v>0.06</v>
      </c>
      <c r="R118" s="3"/>
      <c r="S118" s="3"/>
      <c r="T118" s="3"/>
    </row>
    <row r="119" spans="1:20" x14ac:dyDescent="0.35">
      <c r="A119" s="11" t="s">
        <v>25</v>
      </c>
      <c r="B119" s="1" t="s">
        <v>1</v>
      </c>
      <c r="C119" s="39">
        <v>74.729955687944312</v>
      </c>
      <c r="D119" s="7">
        <v>11</v>
      </c>
      <c r="E119" s="10">
        <f t="shared" si="13"/>
        <v>11</v>
      </c>
      <c r="G119" s="6" t="s">
        <v>540</v>
      </c>
      <c r="H119" s="55">
        <v>5.5555555555555552E-2</v>
      </c>
      <c r="I119" s="55">
        <v>0.2</v>
      </c>
      <c r="J119" s="55">
        <v>0.12222222222222222</v>
      </c>
      <c r="K119" s="55">
        <v>6.6666666666666666E-2</v>
      </c>
      <c r="L119" s="55">
        <v>0.1111111111111111</v>
      </c>
      <c r="M119" s="55">
        <v>0.1111111111111111</v>
      </c>
      <c r="R119" s="3"/>
      <c r="S119" s="3"/>
      <c r="T119" s="3"/>
    </row>
    <row r="120" spans="1:20" x14ac:dyDescent="0.35">
      <c r="A120" s="11" t="s">
        <v>25</v>
      </c>
      <c r="B120" s="1" t="s">
        <v>1</v>
      </c>
      <c r="C120" s="39">
        <v>74.905351741181221</v>
      </c>
      <c r="D120" s="7">
        <v>11</v>
      </c>
      <c r="E120" s="10">
        <f t="shared" si="13"/>
        <v>11</v>
      </c>
      <c r="G120" s="6" t="s">
        <v>508</v>
      </c>
      <c r="H120" s="55">
        <v>1</v>
      </c>
      <c r="I120" s="55">
        <v>1</v>
      </c>
      <c r="J120" s="55">
        <v>1</v>
      </c>
      <c r="K120" s="55">
        <v>1</v>
      </c>
      <c r="L120" s="55">
        <v>1</v>
      </c>
      <c r="M120" s="55">
        <v>1</v>
      </c>
      <c r="R120" s="3"/>
      <c r="S120" s="3"/>
      <c r="T120" s="3"/>
    </row>
    <row r="121" spans="1:20" x14ac:dyDescent="0.35">
      <c r="A121" s="11" t="s">
        <v>24</v>
      </c>
      <c r="B121" s="1" t="s">
        <v>1</v>
      </c>
      <c r="C121" s="39">
        <v>74.961603988485876</v>
      </c>
      <c r="D121" s="7">
        <v>11</v>
      </c>
      <c r="E121" s="10">
        <f t="shared" si="13"/>
        <v>11</v>
      </c>
      <c r="R121" s="3"/>
      <c r="S121" s="3"/>
      <c r="T121" s="3"/>
    </row>
    <row r="122" spans="1:20" x14ac:dyDescent="0.35">
      <c r="A122" s="11" t="s">
        <v>25</v>
      </c>
      <c r="B122" s="4" t="s">
        <v>2</v>
      </c>
      <c r="C122" s="39">
        <v>75.064172253478318</v>
      </c>
      <c r="D122" s="7">
        <v>12</v>
      </c>
      <c r="E122" s="10">
        <f t="shared" si="13"/>
        <v>12</v>
      </c>
      <c r="G122" t="s">
        <v>563</v>
      </c>
      <c r="R122" s="3"/>
      <c r="S122" s="3"/>
      <c r="T122" s="3"/>
    </row>
    <row r="123" spans="1:20" x14ac:dyDescent="0.35">
      <c r="A123" s="11" t="s">
        <v>24</v>
      </c>
      <c r="B123" s="1" t="s">
        <v>1</v>
      </c>
      <c r="C123" s="39">
        <v>75.210214365215506</v>
      </c>
      <c r="D123" s="7">
        <v>12</v>
      </c>
      <c r="E123" s="10">
        <f t="shared" si="13"/>
        <v>12</v>
      </c>
      <c r="G123" s="12" t="s">
        <v>554</v>
      </c>
      <c r="H123" s="12"/>
      <c r="I123" s="12"/>
      <c r="J123" s="12"/>
      <c r="K123" s="12"/>
      <c r="L123" s="12"/>
      <c r="M123" s="12"/>
      <c r="N123" s="12"/>
      <c r="R123" s="3"/>
      <c r="S123" s="3"/>
      <c r="T123" s="3"/>
    </row>
    <row r="124" spans="1:20" x14ac:dyDescent="0.35">
      <c r="A124" s="11" t="s">
        <v>28</v>
      </c>
      <c r="B124" s="4" t="s">
        <v>2</v>
      </c>
      <c r="C124" s="39">
        <v>75.306939126749057</v>
      </c>
      <c r="D124" s="7">
        <v>12</v>
      </c>
      <c r="E124" s="10">
        <f t="shared" si="13"/>
        <v>12</v>
      </c>
      <c r="G124" s="13" t="s">
        <v>521</v>
      </c>
      <c r="H124" s="13" t="s">
        <v>4</v>
      </c>
      <c r="R124" s="3"/>
      <c r="S124" s="3"/>
      <c r="T124" s="3"/>
    </row>
    <row r="125" spans="1:20" x14ac:dyDescent="0.35">
      <c r="A125" s="11" t="s">
        <v>27</v>
      </c>
      <c r="B125" s="1" t="s">
        <v>1</v>
      </c>
      <c r="C125" s="39">
        <v>75.371138084010454</v>
      </c>
      <c r="D125" s="7">
        <v>12</v>
      </c>
      <c r="E125" s="10">
        <f t="shared" si="13"/>
        <v>12</v>
      </c>
      <c r="G125" s="13" t="s">
        <v>507</v>
      </c>
      <c r="H125" t="s">
        <v>24</v>
      </c>
      <c r="I125" t="s">
        <v>28</v>
      </c>
      <c r="J125" t="s">
        <v>25</v>
      </c>
      <c r="K125" t="s">
        <v>26</v>
      </c>
      <c r="L125" t="s">
        <v>27</v>
      </c>
      <c r="M125" t="s">
        <v>508</v>
      </c>
      <c r="R125" s="3"/>
      <c r="S125" s="3"/>
      <c r="T125" s="3"/>
    </row>
    <row r="126" spans="1:20" x14ac:dyDescent="0.35">
      <c r="A126" s="11" t="s">
        <v>25</v>
      </c>
      <c r="B126" s="1" t="s">
        <v>1</v>
      </c>
      <c r="C126" s="39">
        <v>75.409746134100715</v>
      </c>
      <c r="D126" s="7">
        <v>12</v>
      </c>
      <c r="E126" s="10">
        <f t="shared" si="13"/>
        <v>12</v>
      </c>
      <c r="G126" s="6">
        <v>10</v>
      </c>
      <c r="H126" s="55">
        <v>0.22222222222222221</v>
      </c>
      <c r="I126" s="55">
        <v>0.22222222222222221</v>
      </c>
      <c r="J126" s="55">
        <v>0.1111111111111111</v>
      </c>
      <c r="K126" s="55">
        <v>0.30555555555555558</v>
      </c>
      <c r="L126" s="55">
        <v>0.1388888888888889</v>
      </c>
      <c r="M126" s="55">
        <v>1</v>
      </c>
      <c r="R126" s="3"/>
      <c r="S126" s="3"/>
      <c r="T126" s="3"/>
    </row>
    <row r="127" spans="1:20" x14ac:dyDescent="0.35">
      <c r="A127" s="11" t="s">
        <v>27</v>
      </c>
      <c r="B127" s="4" t="s">
        <v>29</v>
      </c>
      <c r="C127" s="39">
        <v>75.715097611537203</v>
      </c>
      <c r="D127" s="7">
        <v>12</v>
      </c>
      <c r="E127" s="10">
        <f t="shared" si="13"/>
        <v>12</v>
      </c>
      <c r="G127" s="6">
        <v>11</v>
      </c>
      <c r="H127" s="55">
        <v>0.21052631578947367</v>
      </c>
      <c r="I127" s="55">
        <v>0.19298245614035087</v>
      </c>
      <c r="J127" s="55">
        <v>0.22807017543859648</v>
      </c>
      <c r="K127" s="55">
        <v>0.21052631578947367</v>
      </c>
      <c r="L127" s="55">
        <v>0.15789473684210525</v>
      </c>
      <c r="M127" s="55">
        <v>1</v>
      </c>
      <c r="R127" s="3"/>
      <c r="S127" s="3"/>
      <c r="T127" s="3"/>
    </row>
    <row r="128" spans="1:20" x14ac:dyDescent="0.35">
      <c r="A128" s="11" t="s">
        <v>25</v>
      </c>
      <c r="B128" s="4" t="s">
        <v>29</v>
      </c>
      <c r="C128" s="39">
        <v>75.748439687304199</v>
      </c>
      <c r="D128" s="7">
        <v>12</v>
      </c>
      <c r="E128" s="10">
        <f t="shared" si="13"/>
        <v>12</v>
      </c>
      <c r="G128" s="6">
        <v>12</v>
      </c>
      <c r="H128" s="55">
        <v>0.22429906542056074</v>
      </c>
      <c r="I128" s="55">
        <v>0.14953271028037382</v>
      </c>
      <c r="J128" s="55">
        <v>0.23364485981308411</v>
      </c>
      <c r="K128" s="55">
        <v>0.16822429906542055</v>
      </c>
      <c r="L128" s="55">
        <v>0.22429906542056074</v>
      </c>
      <c r="M128" s="55">
        <v>1</v>
      </c>
      <c r="R128" s="3"/>
      <c r="S128" s="3"/>
      <c r="T128" s="3"/>
    </row>
    <row r="129" spans="1:20" x14ac:dyDescent="0.35">
      <c r="A129" s="11" t="s">
        <v>26</v>
      </c>
      <c r="B129" s="4" t="s">
        <v>2</v>
      </c>
      <c r="C129" s="39">
        <v>75.839880284620449</v>
      </c>
      <c r="D129" s="7">
        <v>12</v>
      </c>
      <c r="E129" s="10">
        <f t="shared" si="13"/>
        <v>12</v>
      </c>
      <c r="G129" s="6">
        <v>13</v>
      </c>
      <c r="H129" s="55">
        <v>0.19090909090909092</v>
      </c>
      <c r="I129" s="55">
        <v>0.16363636363636364</v>
      </c>
      <c r="J129" s="55">
        <v>0.2</v>
      </c>
      <c r="K129" s="55">
        <v>0.24545454545454545</v>
      </c>
      <c r="L129" s="55">
        <v>0.2</v>
      </c>
      <c r="M129" s="55">
        <v>1</v>
      </c>
      <c r="R129" s="3"/>
      <c r="S129" s="3"/>
      <c r="T129" s="3"/>
    </row>
    <row r="130" spans="1:20" x14ac:dyDescent="0.35">
      <c r="A130" s="11" t="s">
        <v>27</v>
      </c>
      <c r="B130" s="4" t="s">
        <v>2</v>
      </c>
      <c r="C130" s="39">
        <v>75.85180034955556</v>
      </c>
      <c r="D130" s="7">
        <v>12</v>
      </c>
      <c r="E130" s="10">
        <f t="shared" si="13"/>
        <v>12</v>
      </c>
      <c r="G130" s="6">
        <v>14</v>
      </c>
      <c r="H130" s="55">
        <v>0.25396825396825395</v>
      </c>
      <c r="I130" s="55">
        <v>0.14285714285714285</v>
      </c>
      <c r="J130" s="55">
        <v>0.22222222222222221</v>
      </c>
      <c r="K130" s="55">
        <v>0.14285714285714285</v>
      </c>
      <c r="L130" s="55">
        <v>0.23809523809523808</v>
      </c>
      <c r="M130" s="55">
        <v>1</v>
      </c>
      <c r="R130" s="3"/>
      <c r="S130" s="3"/>
      <c r="T130" s="3"/>
    </row>
    <row r="131" spans="1:20" x14ac:dyDescent="0.35">
      <c r="A131" s="11" t="s">
        <v>25</v>
      </c>
      <c r="B131" s="1" t="s">
        <v>1</v>
      </c>
      <c r="C131" s="39">
        <v>75.894359017256647</v>
      </c>
      <c r="D131" s="7">
        <v>12</v>
      </c>
      <c r="E131" s="10">
        <f t="shared" si="13"/>
        <v>12</v>
      </c>
      <c r="G131" s="6" t="s">
        <v>539</v>
      </c>
      <c r="H131" s="55">
        <v>0.14814814814814814</v>
      </c>
      <c r="I131" s="55">
        <v>0.37037037037037035</v>
      </c>
      <c r="J131" s="55">
        <v>3.7037037037037035E-2</v>
      </c>
      <c r="K131" s="55">
        <v>0.25925925925925924</v>
      </c>
      <c r="L131" s="55">
        <v>0.18518518518518517</v>
      </c>
      <c r="M131" s="55">
        <v>1</v>
      </c>
      <c r="R131" s="3"/>
      <c r="S131" s="3"/>
      <c r="T131" s="3"/>
    </row>
    <row r="132" spans="1:20" x14ac:dyDescent="0.35">
      <c r="A132" s="11" t="s">
        <v>27</v>
      </c>
      <c r="B132" s="4" t="s">
        <v>29</v>
      </c>
      <c r="C132" s="39">
        <v>75.932955698663136</v>
      </c>
      <c r="D132" s="7">
        <v>12</v>
      </c>
      <c r="E132" s="10">
        <f t="shared" si="13"/>
        <v>12</v>
      </c>
      <c r="G132" s="6" t="s">
        <v>540</v>
      </c>
      <c r="H132" s="55">
        <v>0.1</v>
      </c>
      <c r="I132" s="55">
        <v>0.36</v>
      </c>
      <c r="J132" s="55">
        <v>0.22</v>
      </c>
      <c r="K132" s="55">
        <v>0.12</v>
      </c>
      <c r="L132" s="55">
        <v>0.2</v>
      </c>
      <c r="M132" s="55">
        <v>1</v>
      </c>
      <c r="R132" s="3"/>
      <c r="S132" s="3"/>
      <c r="T132" s="3"/>
    </row>
    <row r="133" spans="1:20" x14ac:dyDescent="0.35">
      <c r="A133" s="11" t="s">
        <v>27</v>
      </c>
      <c r="B133" s="4" t="s">
        <v>29</v>
      </c>
      <c r="C133" s="39">
        <v>76.030805959890131</v>
      </c>
      <c r="D133" s="7">
        <v>12</v>
      </c>
      <c r="E133" s="10">
        <f t="shared" si="13"/>
        <v>12</v>
      </c>
      <c r="G133" s="6" t="s">
        <v>508</v>
      </c>
      <c r="H133" s="55">
        <v>0.2</v>
      </c>
      <c r="I133" s="55">
        <v>0.2</v>
      </c>
      <c r="J133" s="55">
        <v>0.2</v>
      </c>
      <c r="K133" s="55">
        <v>0.2</v>
      </c>
      <c r="L133" s="55">
        <v>0.2</v>
      </c>
      <c r="M133" s="55">
        <v>1</v>
      </c>
    </row>
    <row r="134" spans="1:20" x14ac:dyDescent="0.35">
      <c r="A134" s="11" t="s">
        <v>27</v>
      </c>
      <c r="B134" s="4" t="s">
        <v>29</v>
      </c>
      <c r="C134" s="39">
        <v>76.112615008314606</v>
      </c>
      <c r="D134" s="7">
        <v>12</v>
      </c>
      <c r="E134" s="10">
        <f t="shared" si="13"/>
        <v>12</v>
      </c>
    </row>
    <row r="135" spans="1:20" x14ac:dyDescent="0.35">
      <c r="A135" s="11" t="s">
        <v>24</v>
      </c>
      <c r="B135" s="4" t="s">
        <v>2</v>
      </c>
      <c r="C135" s="39">
        <v>76.124984136258718</v>
      </c>
      <c r="D135" s="7">
        <v>12</v>
      </c>
      <c r="E135" s="10">
        <f t="shared" si="13"/>
        <v>12</v>
      </c>
    </row>
    <row r="136" spans="1:20" x14ac:dyDescent="0.35">
      <c r="A136" s="11" t="s">
        <v>27</v>
      </c>
      <c r="B136" s="4" t="s">
        <v>29</v>
      </c>
      <c r="C136" s="39">
        <v>76.207316144136712</v>
      </c>
      <c r="D136" s="7">
        <v>12</v>
      </c>
      <c r="E136" s="10">
        <f t="shared" si="13"/>
        <v>12</v>
      </c>
    </row>
    <row r="137" spans="1:20" x14ac:dyDescent="0.35">
      <c r="A137" s="11" t="s">
        <v>26</v>
      </c>
      <c r="B137" s="4" t="s">
        <v>29</v>
      </c>
      <c r="C137" s="39">
        <v>76.372866917226929</v>
      </c>
      <c r="D137" s="7">
        <v>12</v>
      </c>
      <c r="E137" s="10">
        <f t="shared" si="13"/>
        <v>12</v>
      </c>
    </row>
    <row r="138" spans="1:20" x14ac:dyDescent="0.35">
      <c r="A138" s="11" t="s">
        <v>28</v>
      </c>
      <c r="B138" s="4" t="s">
        <v>29</v>
      </c>
      <c r="C138" s="39">
        <v>76.429471593728522</v>
      </c>
      <c r="D138" s="7">
        <v>12</v>
      </c>
      <c r="E138" s="10">
        <f t="shared" si="13"/>
        <v>12</v>
      </c>
    </row>
    <row r="139" spans="1:20" x14ac:dyDescent="0.35">
      <c r="A139" s="11" t="s">
        <v>27</v>
      </c>
      <c r="B139" s="4" t="s">
        <v>29</v>
      </c>
      <c r="C139" s="39">
        <v>76.441397343005519</v>
      </c>
      <c r="D139" s="7">
        <v>12</v>
      </c>
      <c r="E139" s="10">
        <f t="shared" si="13"/>
        <v>12</v>
      </c>
    </row>
    <row r="140" spans="1:20" x14ac:dyDescent="0.35">
      <c r="A140" s="11" t="s">
        <v>28</v>
      </c>
      <c r="B140" s="1" t="s">
        <v>1</v>
      </c>
      <c r="C140" s="39">
        <v>76.473172814148711</v>
      </c>
      <c r="D140" s="7">
        <v>12</v>
      </c>
      <c r="E140" s="10">
        <f t="shared" si="13"/>
        <v>12</v>
      </c>
    </row>
    <row r="141" spans="1:20" x14ac:dyDescent="0.35">
      <c r="A141" s="11" t="s">
        <v>25</v>
      </c>
      <c r="B141" s="4" t="s">
        <v>29</v>
      </c>
      <c r="C141" s="39">
        <v>76.506221577874385</v>
      </c>
      <c r="D141" s="7">
        <v>12</v>
      </c>
      <c r="E141" s="10">
        <f t="shared" si="13"/>
        <v>12</v>
      </c>
    </row>
    <row r="142" spans="1:20" x14ac:dyDescent="0.35">
      <c r="A142" s="11" t="s">
        <v>24</v>
      </c>
      <c r="B142" s="4" t="s">
        <v>29</v>
      </c>
      <c r="C142" s="39">
        <v>76.614296833286062</v>
      </c>
      <c r="D142" s="7">
        <v>12</v>
      </c>
      <c r="E142" s="10">
        <f t="shared" si="13"/>
        <v>12</v>
      </c>
    </row>
    <row r="143" spans="1:20" x14ac:dyDescent="0.35">
      <c r="A143" s="11" t="s">
        <v>25</v>
      </c>
      <c r="B143" s="1" t="s">
        <v>1</v>
      </c>
      <c r="C143" s="39">
        <v>76.640622157428879</v>
      </c>
      <c r="D143" s="7">
        <v>12</v>
      </c>
      <c r="E143" s="10">
        <f t="shared" si="13"/>
        <v>12</v>
      </c>
    </row>
    <row r="144" spans="1:20" x14ac:dyDescent="0.35">
      <c r="A144" s="11" t="s">
        <v>24</v>
      </c>
      <c r="B144" s="4" t="s">
        <v>29</v>
      </c>
      <c r="C144" s="39">
        <v>76.718424881692044</v>
      </c>
      <c r="D144" s="7">
        <v>12</v>
      </c>
      <c r="E144" s="10">
        <f t="shared" si="13"/>
        <v>12</v>
      </c>
    </row>
    <row r="145" spans="1:5" x14ac:dyDescent="0.35">
      <c r="A145" s="11" t="s">
        <v>25</v>
      </c>
      <c r="B145" s="4" t="s">
        <v>2</v>
      </c>
      <c r="C145" s="39">
        <v>76.726864992524497</v>
      </c>
      <c r="D145" s="7">
        <v>12</v>
      </c>
      <c r="E145" s="10">
        <f t="shared" si="13"/>
        <v>12</v>
      </c>
    </row>
    <row r="146" spans="1:5" x14ac:dyDescent="0.35">
      <c r="A146" s="11" t="s">
        <v>25</v>
      </c>
      <c r="B146" s="4" t="s">
        <v>2</v>
      </c>
      <c r="C146" s="39">
        <v>76.758322140522068</v>
      </c>
      <c r="D146" s="7">
        <v>12</v>
      </c>
      <c r="E146" s="10">
        <f t="shared" si="13"/>
        <v>12</v>
      </c>
    </row>
    <row r="147" spans="1:5" x14ac:dyDescent="0.35">
      <c r="A147" s="11" t="s">
        <v>28</v>
      </c>
      <c r="B147" s="4" t="s">
        <v>29</v>
      </c>
      <c r="C147" s="39">
        <v>76.83427631680388</v>
      </c>
      <c r="D147" s="7">
        <v>12</v>
      </c>
      <c r="E147" s="10">
        <f t="shared" si="13"/>
        <v>12</v>
      </c>
    </row>
    <row r="148" spans="1:5" x14ac:dyDescent="0.35">
      <c r="A148" s="11" t="s">
        <v>25</v>
      </c>
      <c r="B148" s="4" t="s">
        <v>29</v>
      </c>
      <c r="C148" s="39">
        <v>77.008562786504626</v>
      </c>
      <c r="D148" s="7">
        <v>12</v>
      </c>
      <c r="E148" s="10">
        <f t="shared" si="13"/>
        <v>12</v>
      </c>
    </row>
    <row r="149" spans="1:5" x14ac:dyDescent="0.35">
      <c r="A149" s="11" t="s">
        <v>24</v>
      </c>
      <c r="B149" s="4" t="s">
        <v>29</v>
      </c>
      <c r="C149" s="39">
        <v>77.030863596592098</v>
      </c>
      <c r="D149" s="7">
        <v>12</v>
      </c>
      <c r="E149" s="10">
        <f t="shared" si="13"/>
        <v>12</v>
      </c>
    </row>
    <row r="150" spans="1:5" x14ac:dyDescent="0.35">
      <c r="A150" s="11" t="s">
        <v>24</v>
      </c>
      <c r="B150" s="1" t="s">
        <v>1</v>
      </c>
      <c r="C150" s="39">
        <v>77.074564817012288</v>
      </c>
      <c r="D150" s="7">
        <v>12</v>
      </c>
      <c r="E150" s="10">
        <f t="shared" si="13"/>
        <v>12</v>
      </c>
    </row>
    <row r="151" spans="1:5" x14ac:dyDescent="0.35">
      <c r="A151" s="11" t="s">
        <v>25</v>
      </c>
      <c r="B151" s="1" t="s">
        <v>1</v>
      </c>
      <c r="C151" s="39">
        <v>77.080459479548153</v>
      </c>
      <c r="D151" s="7">
        <v>12</v>
      </c>
      <c r="E151" s="10">
        <f t="shared" si="13"/>
        <v>12</v>
      </c>
    </row>
    <row r="152" spans="1:5" x14ac:dyDescent="0.35">
      <c r="A152" s="11" t="s">
        <v>27</v>
      </c>
      <c r="B152" s="1" t="s">
        <v>1</v>
      </c>
      <c r="C152" s="39">
        <v>77.084091774013359</v>
      </c>
      <c r="D152" s="7">
        <v>12</v>
      </c>
      <c r="E152" s="10">
        <f t="shared" si="13"/>
        <v>12</v>
      </c>
    </row>
    <row r="153" spans="1:5" x14ac:dyDescent="0.35">
      <c r="A153" s="11" t="s">
        <v>26</v>
      </c>
      <c r="B153" s="4" t="s">
        <v>29</v>
      </c>
      <c r="C153" s="39">
        <v>77.128668383084005</v>
      </c>
      <c r="D153" s="7">
        <v>12</v>
      </c>
      <c r="E153" s="10">
        <f t="shared" si="13"/>
        <v>12</v>
      </c>
    </row>
    <row r="154" spans="1:5" x14ac:dyDescent="0.35">
      <c r="A154" s="11" t="s">
        <v>24</v>
      </c>
      <c r="B154" s="4" t="s">
        <v>29</v>
      </c>
      <c r="C154" s="39">
        <v>77.139429979142733</v>
      </c>
      <c r="D154" s="7">
        <v>12</v>
      </c>
      <c r="E154" s="10">
        <f t="shared" si="13"/>
        <v>12</v>
      </c>
    </row>
    <row r="155" spans="1:5" x14ac:dyDescent="0.35">
      <c r="A155" s="11" t="s">
        <v>25</v>
      </c>
      <c r="B155" s="1" t="s">
        <v>1</v>
      </c>
      <c r="C155" s="39">
        <v>77.142828078722232</v>
      </c>
      <c r="D155" s="7">
        <v>12</v>
      </c>
      <c r="E155" s="10">
        <f t="shared" si="13"/>
        <v>12</v>
      </c>
    </row>
    <row r="156" spans="1:5" x14ac:dyDescent="0.35">
      <c r="A156" s="11" t="s">
        <v>26</v>
      </c>
      <c r="B156" s="1" t="s">
        <v>1</v>
      </c>
      <c r="C156" s="39">
        <v>77.170709775673458</v>
      </c>
      <c r="D156" s="7">
        <v>12</v>
      </c>
      <c r="E156" s="10">
        <f t="shared" si="13"/>
        <v>12</v>
      </c>
    </row>
    <row r="157" spans="1:5" x14ac:dyDescent="0.35">
      <c r="A157" s="11" t="s">
        <v>27</v>
      </c>
      <c r="B157" s="4" t="s">
        <v>29</v>
      </c>
      <c r="C157" s="39">
        <v>77.199552126403432</v>
      </c>
      <c r="D157" s="7">
        <v>12</v>
      </c>
      <c r="E157" s="10">
        <f t="shared" si="13"/>
        <v>12</v>
      </c>
    </row>
    <row r="158" spans="1:5" x14ac:dyDescent="0.35">
      <c r="A158" s="11" t="s">
        <v>26</v>
      </c>
      <c r="B158" s="4" t="s">
        <v>2</v>
      </c>
      <c r="C158" s="39">
        <v>77.220476188886096</v>
      </c>
      <c r="D158" s="7">
        <v>12</v>
      </c>
      <c r="E158" s="10">
        <f t="shared" ref="E158:E221" si="14">D158</f>
        <v>12</v>
      </c>
    </row>
    <row r="159" spans="1:5" x14ac:dyDescent="0.35">
      <c r="A159" s="11" t="s">
        <v>25</v>
      </c>
      <c r="B159" s="1" t="s">
        <v>1</v>
      </c>
      <c r="C159" s="39">
        <v>77.332645307324128</v>
      </c>
      <c r="D159" s="7">
        <v>12</v>
      </c>
      <c r="E159" s="10">
        <f t="shared" si="14"/>
        <v>12</v>
      </c>
    </row>
    <row r="160" spans="1:5" x14ac:dyDescent="0.35">
      <c r="A160" s="11" t="s">
        <v>25</v>
      </c>
      <c r="B160" s="4" t="s">
        <v>2</v>
      </c>
      <c r="C160" s="39">
        <v>77.453255673462991</v>
      </c>
      <c r="D160" s="7">
        <v>12</v>
      </c>
      <c r="E160" s="10">
        <f t="shared" si="14"/>
        <v>12</v>
      </c>
    </row>
    <row r="161" spans="1:5" x14ac:dyDescent="0.35">
      <c r="A161" s="11" t="s">
        <v>24</v>
      </c>
      <c r="B161" s="1" t="s">
        <v>1</v>
      </c>
      <c r="C161" s="39">
        <v>77.532086126739159</v>
      </c>
      <c r="D161" s="7">
        <v>12</v>
      </c>
      <c r="E161" s="10">
        <f t="shared" si="14"/>
        <v>12</v>
      </c>
    </row>
    <row r="162" spans="1:5" x14ac:dyDescent="0.35">
      <c r="A162" s="11" t="s">
        <v>24</v>
      </c>
      <c r="B162" s="4" t="s">
        <v>2</v>
      </c>
      <c r="C162" s="39">
        <v>77.554277797462419</v>
      </c>
      <c r="D162" s="7">
        <v>12</v>
      </c>
      <c r="E162" s="10">
        <f t="shared" si="14"/>
        <v>12</v>
      </c>
    </row>
    <row r="163" spans="1:5" x14ac:dyDescent="0.35">
      <c r="A163" s="11" t="s">
        <v>25</v>
      </c>
      <c r="B163" s="4" t="s">
        <v>2</v>
      </c>
      <c r="C163" s="39">
        <v>77.574764165619854</v>
      </c>
      <c r="D163" s="7">
        <v>12</v>
      </c>
      <c r="E163" s="10">
        <f t="shared" si="14"/>
        <v>12</v>
      </c>
    </row>
    <row r="164" spans="1:5" x14ac:dyDescent="0.35">
      <c r="A164" s="11" t="s">
        <v>28</v>
      </c>
      <c r="B164" s="4" t="s">
        <v>2</v>
      </c>
      <c r="C164" s="39">
        <v>77.612940205726773</v>
      </c>
      <c r="D164" s="7">
        <v>12</v>
      </c>
      <c r="E164" s="10">
        <f t="shared" si="14"/>
        <v>12</v>
      </c>
    </row>
    <row r="165" spans="1:5" x14ac:dyDescent="0.35">
      <c r="A165" s="11" t="s">
        <v>28</v>
      </c>
      <c r="B165" s="1" t="s">
        <v>1</v>
      </c>
      <c r="C165" s="39">
        <v>77.619647729152348</v>
      </c>
      <c r="D165" s="7">
        <v>12</v>
      </c>
      <c r="E165" s="10">
        <f t="shared" si="14"/>
        <v>12</v>
      </c>
    </row>
    <row r="166" spans="1:5" x14ac:dyDescent="0.35">
      <c r="A166" s="11" t="s">
        <v>24</v>
      </c>
      <c r="B166" s="4" t="s">
        <v>29</v>
      </c>
      <c r="C166" s="39">
        <v>77.781269485130906</v>
      </c>
      <c r="D166" s="7">
        <v>12</v>
      </c>
      <c r="E166" s="10">
        <f t="shared" si="14"/>
        <v>12</v>
      </c>
    </row>
    <row r="167" spans="1:5" x14ac:dyDescent="0.35">
      <c r="A167" s="11" t="s">
        <v>25</v>
      </c>
      <c r="B167" s="4" t="s">
        <v>29</v>
      </c>
      <c r="C167" s="39">
        <v>77.787626853096299</v>
      </c>
      <c r="D167" s="7">
        <v>12</v>
      </c>
      <c r="E167" s="10">
        <f t="shared" si="14"/>
        <v>12</v>
      </c>
    </row>
    <row r="168" spans="1:5" x14ac:dyDescent="0.35">
      <c r="A168" s="11" t="s">
        <v>24</v>
      </c>
      <c r="B168" s="4" t="s">
        <v>2</v>
      </c>
      <c r="C168" s="39">
        <v>77.81593942316249</v>
      </c>
      <c r="D168" s="7">
        <v>12</v>
      </c>
      <c r="E168" s="10">
        <f t="shared" si="14"/>
        <v>12</v>
      </c>
    </row>
    <row r="169" spans="1:5" x14ac:dyDescent="0.35">
      <c r="A169" s="11" t="s">
        <v>25</v>
      </c>
      <c r="B169" s="1" t="s">
        <v>1</v>
      </c>
      <c r="C169" s="39">
        <v>77.848317434545606</v>
      </c>
      <c r="D169" s="7">
        <v>12</v>
      </c>
      <c r="E169" s="10">
        <f t="shared" si="14"/>
        <v>12</v>
      </c>
    </row>
    <row r="170" spans="1:5" x14ac:dyDescent="0.35">
      <c r="A170" s="11" t="s">
        <v>27</v>
      </c>
      <c r="B170" s="1" t="s">
        <v>1</v>
      </c>
      <c r="C170" s="39">
        <v>77.857548805768602</v>
      </c>
      <c r="D170" s="7">
        <v>12</v>
      </c>
      <c r="E170" s="10">
        <f t="shared" si="14"/>
        <v>12</v>
      </c>
    </row>
    <row r="171" spans="1:5" x14ac:dyDescent="0.35">
      <c r="A171" s="11" t="s">
        <v>28</v>
      </c>
      <c r="B171" s="1" t="s">
        <v>1</v>
      </c>
      <c r="C171" s="39">
        <v>77.88951754453592</v>
      </c>
      <c r="D171" s="7">
        <v>12</v>
      </c>
      <c r="E171" s="10">
        <f t="shared" si="14"/>
        <v>12</v>
      </c>
    </row>
    <row r="172" spans="1:5" x14ac:dyDescent="0.35">
      <c r="A172" s="11" t="s">
        <v>25</v>
      </c>
      <c r="B172" s="4" t="s">
        <v>2</v>
      </c>
      <c r="C172" s="39">
        <v>77.918462213419843</v>
      </c>
      <c r="D172" s="7">
        <v>12</v>
      </c>
      <c r="E172" s="10">
        <f t="shared" si="14"/>
        <v>12</v>
      </c>
    </row>
    <row r="173" spans="1:5" x14ac:dyDescent="0.35">
      <c r="A173" s="11" t="s">
        <v>27</v>
      </c>
      <c r="B173" s="1" t="s">
        <v>1</v>
      </c>
      <c r="C173" s="39">
        <v>77.966477849331568</v>
      </c>
      <c r="D173" s="7">
        <v>12</v>
      </c>
      <c r="E173" s="10">
        <f t="shared" si="14"/>
        <v>12</v>
      </c>
    </row>
    <row r="174" spans="1:5" x14ac:dyDescent="0.35">
      <c r="A174" s="11" t="s">
        <v>25</v>
      </c>
      <c r="B174" s="1" t="s">
        <v>1</v>
      </c>
      <c r="C174" s="39">
        <v>78.004227563797031</v>
      </c>
      <c r="D174" s="7">
        <v>12</v>
      </c>
      <c r="E174" s="10">
        <f t="shared" si="14"/>
        <v>12</v>
      </c>
    </row>
    <row r="175" spans="1:5" x14ac:dyDescent="0.35">
      <c r="A175" s="11" t="s">
        <v>27</v>
      </c>
      <c r="B175" s="1" t="s">
        <v>1</v>
      </c>
      <c r="C175" s="39">
        <v>78.015402979945065</v>
      </c>
      <c r="D175" s="7">
        <v>12</v>
      </c>
      <c r="E175" s="10">
        <f t="shared" si="14"/>
        <v>12</v>
      </c>
    </row>
    <row r="176" spans="1:5" x14ac:dyDescent="0.35">
      <c r="A176" s="11" t="s">
        <v>27</v>
      </c>
      <c r="B176" s="1" t="s">
        <v>1</v>
      </c>
      <c r="C176" s="39">
        <v>78.056307504157303</v>
      </c>
      <c r="D176" s="7">
        <v>12</v>
      </c>
      <c r="E176" s="10">
        <f t="shared" si="14"/>
        <v>12</v>
      </c>
    </row>
    <row r="177" spans="1:5" x14ac:dyDescent="0.35">
      <c r="A177" s="11" t="s">
        <v>27</v>
      </c>
      <c r="B177" s="1" t="s">
        <v>1</v>
      </c>
      <c r="C177" s="39">
        <v>78.103658072068356</v>
      </c>
      <c r="D177" s="7">
        <v>12</v>
      </c>
      <c r="E177" s="10">
        <f t="shared" si="14"/>
        <v>12</v>
      </c>
    </row>
    <row r="178" spans="1:5" x14ac:dyDescent="0.35">
      <c r="A178" s="11" t="s">
        <v>26</v>
      </c>
      <c r="B178" s="4" t="s">
        <v>2</v>
      </c>
      <c r="C178" s="39">
        <v>78.169255377433728</v>
      </c>
      <c r="D178" s="7">
        <v>12</v>
      </c>
      <c r="E178" s="10">
        <f t="shared" si="14"/>
        <v>12</v>
      </c>
    </row>
    <row r="179" spans="1:5" x14ac:dyDescent="0.35">
      <c r="A179" s="11" t="s">
        <v>26</v>
      </c>
      <c r="B179" s="1" t="s">
        <v>1</v>
      </c>
      <c r="C179" s="39">
        <v>78.186433458613465</v>
      </c>
      <c r="D179" s="7">
        <v>12</v>
      </c>
      <c r="E179" s="10">
        <f t="shared" si="14"/>
        <v>12</v>
      </c>
    </row>
    <row r="180" spans="1:5" x14ac:dyDescent="0.35">
      <c r="A180" s="11" t="s">
        <v>26</v>
      </c>
      <c r="B180" s="4" t="s">
        <v>2</v>
      </c>
      <c r="C180" s="39">
        <v>78.208545548550319</v>
      </c>
      <c r="D180" s="7">
        <v>12</v>
      </c>
      <c r="E180" s="10">
        <f t="shared" si="14"/>
        <v>12</v>
      </c>
    </row>
    <row r="181" spans="1:5" x14ac:dyDescent="0.35">
      <c r="A181" s="11" t="s">
        <v>27</v>
      </c>
      <c r="B181" s="1" t="s">
        <v>1</v>
      </c>
      <c r="C181" s="39">
        <v>78.22069867150276</v>
      </c>
      <c r="D181" s="7">
        <v>12</v>
      </c>
      <c r="E181" s="10">
        <f t="shared" si="14"/>
        <v>12</v>
      </c>
    </row>
    <row r="182" spans="1:5" x14ac:dyDescent="0.35">
      <c r="A182" s="11" t="s">
        <v>28</v>
      </c>
      <c r="B182" s="4" t="s">
        <v>29</v>
      </c>
      <c r="C182" s="39">
        <v>78.264019041016581</v>
      </c>
      <c r="D182" s="7">
        <v>12</v>
      </c>
      <c r="E182" s="10">
        <f t="shared" si="14"/>
        <v>12</v>
      </c>
    </row>
    <row r="183" spans="1:5" x14ac:dyDescent="0.35">
      <c r="A183" s="11" t="s">
        <v>27</v>
      </c>
      <c r="B183" s="4" t="s">
        <v>2</v>
      </c>
      <c r="C183" s="39">
        <v>78.340229012683267</v>
      </c>
      <c r="D183" s="7">
        <v>12</v>
      </c>
      <c r="E183" s="10">
        <f t="shared" si="14"/>
        <v>12</v>
      </c>
    </row>
    <row r="184" spans="1:5" x14ac:dyDescent="0.35">
      <c r="A184" s="11" t="s">
        <v>24</v>
      </c>
      <c r="B184" s="1" t="s">
        <v>1</v>
      </c>
      <c r="C184" s="39">
        <v>78.363432496262249</v>
      </c>
      <c r="D184" s="7">
        <v>12</v>
      </c>
      <c r="E184" s="10">
        <f t="shared" si="14"/>
        <v>12</v>
      </c>
    </row>
    <row r="185" spans="1:5" x14ac:dyDescent="0.35">
      <c r="A185" s="11" t="s">
        <v>24</v>
      </c>
      <c r="B185" s="1" t="s">
        <v>1</v>
      </c>
      <c r="C185" s="39">
        <v>78.379161070261034</v>
      </c>
      <c r="D185" s="7">
        <v>12</v>
      </c>
      <c r="E185" s="10">
        <f t="shared" si="14"/>
        <v>12</v>
      </c>
    </row>
    <row r="186" spans="1:5" x14ac:dyDescent="0.35">
      <c r="A186" s="11" t="s">
        <v>27</v>
      </c>
      <c r="B186" s="4" t="s">
        <v>29</v>
      </c>
      <c r="C186" s="39">
        <v>78.44117155589629</v>
      </c>
      <c r="D186" s="7">
        <v>12</v>
      </c>
      <c r="E186" s="10">
        <f t="shared" si="14"/>
        <v>12</v>
      </c>
    </row>
    <row r="187" spans="1:5" x14ac:dyDescent="0.35">
      <c r="A187" s="11" t="s">
        <v>26</v>
      </c>
      <c r="B187" s="4" t="s">
        <v>29</v>
      </c>
      <c r="C187" s="39">
        <v>78.458201844186988</v>
      </c>
      <c r="D187" s="7">
        <v>12</v>
      </c>
      <c r="E187" s="10">
        <f t="shared" si="14"/>
        <v>12</v>
      </c>
    </row>
    <row r="188" spans="1:5" x14ac:dyDescent="0.35">
      <c r="A188" s="11" t="s">
        <v>24</v>
      </c>
      <c r="B188" s="4" t="s">
        <v>29</v>
      </c>
      <c r="C188" s="39">
        <v>78.517587300739251</v>
      </c>
      <c r="D188" s="7">
        <v>12</v>
      </c>
      <c r="E188" s="10">
        <f t="shared" si="14"/>
        <v>12</v>
      </c>
    </row>
    <row r="189" spans="1:5" x14ac:dyDescent="0.35">
      <c r="A189" s="11" t="s">
        <v>26</v>
      </c>
      <c r="B189" s="1" t="s">
        <v>1</v>
      </c>
      <c r="C189" s="39">
        <v>78.564334191542002</v>
      </c>
      <c r="D189" s="7">
        <v>12</v>
      </c>
      <c r="E189" s="10">
        <f t="shared" si="14"/>
        <v>12</v>
      </c>
    </row>
    <row r="190" spans="1:5" x14ac:dyDescent="0.35">
      <c r="A190" s="11" t="s">
        <v>24</v>
      </c>
      <c r="B190" s="4" t="s">
        <v>2</v>
      </c>
      <c r="C190" s="39">
        <v>78.595080796803813</v>
      </c>
      <c r="D190" s="7">
        <v>12</v>
      </c>
      <c r="E190" s="10">
        <f t="shared" si="14"/>
        <v>12</v>
      </c>
    </row>
    <row r="191" spans="1:5" x14ac:dyDescent="0.35">
      <c r="A191" s="11" t="s">
        <v>27</v>
      </c>
      <c r="B191" s="1" t="s">
        <v>1</v>
      </c>
      <c r="C191" s="39">
        <v>78.599776063201716</v>
      </c>
      <c r="D191" s="7">
        <v>12</v>
      </c>
      <c r="E191" s="10">
        <f t="shared" si="14"/>
        <v>12</v>
      </c>
    </row>
    <row r="192" spans="1:5" x14ac:dyDescent="0.35">
      <c r="A192" s="11" t="s">
        <v>25</v>
      </c>
      <c r="B192" s="4" t="s">
        <v>2</v>
      </c>
      <c r="C192" s="39">
        <v>78.674616108473856</v>
      </c>
      <c r="D192" s="7">
        <v>12</v>
      </c>
      <c r="E192" s="10">
        <f t="shared" si="14"/>
        <v>12</v>
      </c>
    </row>
    <row r="193" spans="1:5" x14ac:dyDescent="0.35">
      <c r="A193" s="11" t="s">
        <v>25</v>
      </c>
      <c r="B193" s="4" t="s">
        <v>2</v>
      </c>
      <c r="C193" s="39">
        <v>78.711655280203559</v>
      </c>
      <c r="D193" s="7">
        <v>12</v>
      </c>
      <c r="E193" s="10">
        <f t="shared" si="14"/>
        <v>12</v>
      </c>
    </row>
    <row r="194" spans="1:5" x14ac:dyDescent="0.35">
      <c r="A194" s="11" t="s">
        <v>24</v>
      </c>
      <c r="B194" s="1" t="s">
        <v>1</v>
      </c>
      <c r="C194" s="39">
        <v>78.726627836731495</v>
      </c>
      <c r="D194" s="7">
        <v>12</v>
      </c>
      <c r="E194" s="10">
        <f t="shared" si="14"/>
        <v>12</v>
      </c>
    </row>
    <row r="195" spans="1:5" x14ac:dyDescent="0.35">
      <c r="A195" s="11" t="s">
        <v>28</v>
      </c>
      <c r="B195" s="4" t="s">
        <v>29</v>
      </c>
      <c r="C195" s="39">
        <v>78.751820839970605</v>
      </c>
      <c r="D195" s="7">
        <v>12</v>
      </c>
      <c r="E195" s="10">
        <f t="shared" si="14"/>
        <v>12</v>
      </c>
    </row>
    <row r="196" spans="1:5" x14ac:dyDescent="0.35">
      <c r="A196" s="11" t="s">
        <v>24</v>
      </c>
      <c r="B196" s="1" t="s">
        <v>1</v>
      </c>
      <c r="C196" s="39">
        <v>78.787382082809927</v>
      </c>
      <c r="D196" s="7">
        <v>12</v>
      </c>
      <c r="E196" s="10">
        <f t="shared" si="14"/>
        <v>12</v>
      </c>
    </row>
    <row r="197" spans="1:5" x14ac:dyDescent="0.35">
      <c r="A197" s="11" t="s">
        <v>25</v>
      </c>
      <c r="B197" s="1" t="s">
        <v>1</v>
      </c>
      <c r="C197" s="39">
        <v>78.826734781687264</v>
      </c>
      <c r="D197" s="7">
        <v>12</v>
      </c>
      <c r="E197" s="10">
        <f t="shared" si="14"/>
        <v>12</v>
      </c>
    </row>
    <row r="198" spans="1:5" x14ac:dyDescent="0.35">
      <c r="A198" s="11" t="s">
        <v>28</v>
      </c>
      <c r="B198" s="1" t="s">
        <v>1</v>
      </c>
      <c r="C198" s="39">
        <v>78.842679360677721</v>
      </c>
      <c r="D198" s="7">
        <v>12</v>
      </c>
      <c r="E198" s="10">
        <f t="shared" si="14"/>
        <v>12</v>
      </c>
    </row>
    <row r="199" spans="1:5" x14ac:dyDescent="0.35">
      <c r="A199" s="11" t="s">
        <v>28</v>
      </c>
      <c r="B199" s="4" t="s">
        <v>2</v>
      </c>
      <c r="C199" s="39">
        <v>78.860312189208344</v>
      </c>
      <c r="D199" s="7">
        <v>12</v>
      </c>
      <c r="E199" s="10">
        <f t="shared" si="14"/>
        <v>12</v>
      </c>
    </row>
    <row r="200" spans="1:5" x14ac:dyDescent="0.35">
      <c r="A200" s="11" t="s">
        <v>24</v>
      </c>
      <c r="B200" s="1" t="s">
        <v>1</v>
      </c>
      <c r="C200" s="39">
        <v>78.959231106709922</v>
      </c>
      <c r="D200" s="7">
        <v>12</v>
      </c>
      <c r="E200" s="10">
        <f t="shared" si="14"/>
        <v>12</v>
      </c>
    </row>
    <row r="201" spans="1:5" x14ac:dyDescent="0.35">
      <c r="A201" s="11" t="s">
        <v>26</v>
      </c>
      <c r="B201" s="4" t="s">
        <v>29</v>
      </c>
      <c r="C201" s="39">
        <v>79.009639850555686</v>
      </c>
      <c r="D201" s="7">
        <v>12</v>
      </c>
      <c r="E201" s="10">
        <f t="shared" si="14"/>
        <v>12</v>
      </c>
    </row>
    <row r="202" spans="1:5" x14ac:dyDescent="0.35">
      <c r="A202" s="11" t="s">
        <v>24</v>
      </c>
      <c r="B202" s="4" t="s">
        <v>29</v>
      </c>
      <c r="C202" s="39">
        <v>79.023602867964655</v>
      </c>
      <c r="D202" s="7">
        <v>12</v>
      </c>
      <c r="E202" s="10">
        <f t="shared" si="14"/>
        <v>12</v>
      </c>
    </row>
    <row r="203" spans="1:5" x14ac:dyDescent="0.35">
      <c r="A203" s="11" t="s">
        <v>24</v>
      </c>
      <c r="B203" s="4" t="s">
        <v>29</v>
      </c>
      <c r="C203" s="39">
        <v>79.044557625893503</v>
      </c>
      <c r="D203" s="7">
        <v>12</v>
      </c>
      <c r="E203" s="10">
        <f t="shared" si="14"/>
        <v>12</v>
      </c>
    </row>
    <row r="204" spans="1:5" x14ac:dyDescent="0.35">
      <c r="A204" s="11" t="s">
        <v>28</v>
      </c>
      <c r="B204" s="4" t="s">
        <v>29</v>
      </c>
      <c r="C204" s="39">
        <v>79.067080125314533</v>
      </c>
      <c r="D204" s="7">
        <v>12</v>
      </c>
      <c r="E204" s="10">
        <f t="shared" si="14"/>
        <v>12</v>
      </c>
    </row>
    <row r="205" spans="1:5" x14ac:dyDescent="0.35">
      <c r="A205" s="11" t="s">
        <v>25</v>
      </c>
      <c r="B205" s="4" t="s">
        <v>29</v>
      </c>
      <c r="C205" s="39">
        <v>79.114788806764409</v>
      </c>
      <c r="D205" s="7">
        <v>12</v>
      </c>
      <c r="E205" s="10">
        <f t="shared" si="14"/>
        <v>12</v>
      </c>
    </row>
    <row r="206" spans="1:5" x14ac:dyDescent="0.35">
      <c r="A206" s="11" t="s">
        <v>28</v>
      </c>
      <c r="B206" s="4" t="s">
        <v>29</v>
      </c>
      <c r="C206" s="39">
        <v>79.145234141906258</v>
      </c>
      <c r="D206" s="7">
        <v>12</v>
      </c>
      <c r="E206" s="10">
        <f t="shared" si="14"/>
        <v>12</v>
      </c>
    </row>
    <row r="207" spans="1:5" x14ac:dyDescent="0.35">
      <c r="A207" s="11" t="s">
        <v>28</v>
      </c>
      <c r="B207" s="1" t="s">
        <v>1</v>
      </c>
      <c r="C207" s="39">
        <v>79.167880559980404</v>
      </c>
      <c r="D207" s="7">
        <v>12</v>
      </c>
      <c r="E207" s="10">
        <f t="shared" si="14"/>
        <v>12</v>
      </c>
    </row>
    <row r="208" spans="1:5" x14ac:dyDescent="0.35">
      <c r="A208" s="11" t="s">
        <v>26</v>
      </c>
      <c r="B208" s="4" t="s">
        <v>29</v>
      </c>
      <c r="C208" s="39">
        <v>79.182466581260087</v>
      </c>
      <c r="D208" s="7">
        <v>12</v>
      </c>
      <c r="E208" s="10">
        <f t="shared" si="14"/>
        <v>12</v>
      </c>
    </row>
    <row r="209" spans="1:5" x14ac:dyDescent="0.35">
      <c r="A209" s="11" t="s">
        <v>27</v>
      </c>
      <c r="B209" s="1" t="s">
        <v>1</v>
      </c>
      <c r="C209" s="39">
        <v>79.220585777948145</v>
      </c>
      <c r="D209" s="7">
        <v>12</v>
      </c>
      <c r="E209" s="10">
        <f t="shared" si="14"/>
        <v>12</v>
      </c>
    </row>
    <row r="210" spans="1:5" x14ac:dyDescent="0.35">
      <c r="A210" s="11" t="s">
        <v>26</v>
      </c>
      <c r="B210" s="1" t="s">
        <v>1</v>
      </c>
      <c r="C210" s="39">
        <v>79.229100922093494</v>
      </c>
      <c r="D210" s="7">
        <v>12</v>
      </c>
      <c r="E210" s="10">
        <f t="shared" si="14"/>
        <v>12</v>
      </c>
    </row>
    <row r="211" spans="1:5" x14ac:dyDescent="0.35">
      <c r="A211" s="11" t="s">
        <v>25</v>
      </c>
      <c r="B211" s="4" t="s">
        <v>2</v>
      </c>
      <c r="C211" s="39">
        <v>79.243095771817025</v>
      </c>
      <c r="D211" s="7">
        <v>12</v>
      </c>
      <c r="E211" s="10">
        <f t="shared" si="14"/>
        <v>12</v>
      </c>
    </row>
    <row r="212" spans="1:5" x14ac:dyDescent="0.35">
      <c r="A212" s="11" t="s">
        <v>26</v>
      </c>
      <c r="B212" s="4" t="s">
        <v>2</v>
      </c>
      <c r="C212" s="39">
        <v>79.255567217915086</v>
      </c>
      <c r="D212" s="7">
        <v>12</v>
      </c>
      <c r="E212" s="10">
        <f t="shared" si="14"/>
        <v>12</v>
      </c>
    </row>
    <row r="213" spans="1:5" x14ac:dyDescent="0.35">
      <c r="A213" s="11" t="s">
        <v>24</v>
      </c>
      <c r="B213" s="1" t="s">
        <v>1</v>
      </c>
      <c r="C213" s="39">
        <v>79.337308054236928</v>
      </c>
      <c r="D213" s="7">
        <v>12</v>
      </c>
      <c r="E213" s="10">
        <f t="shared" si="14"/>
        <v>12</v>
      </c>
    </row>
    <row r="214" spans="1:5" x14ac:dyDescent="0.35">
      <c r="A214" s="11" t="s">
        <v>24</v>
      </c>
      <c r="B214" s="1" t="s">
        <v>1</v>
      </c>
      <c r="C214" s="39">
        <v>79.355827640101779</v>
      </c>
      <c r="D214" s="7">
        <v>12</v>
      </c>
      <c r="E214" s="10">
        <f t="shared" si="14"/>
        <v>12</v>
      </c>
    </row>
    <row r="215" spans="1:5" x14ac:dyDescent="0.35">
      <c r="A215" s="11" t="s">
        <v>28</v>
      </c>
      <c r="B215" s="1" t="s">
        <v>1</v>
      </c>
      <c r="C215" s="39">
        <v>79.378053416876355</v>
      </c>
      <c r="D215" s="7">
        <v>12</v>
      </c>
      <c r="E215" s="10">
        <f t="shared" si="14"/>
        <v>12</v>
      </c>
    </row>
    <row r="216" spans="1:5" x14ac:dyDescent="0.35">
      <c r="A216" s="11" t="s">
        <v>27</v>
      </c>
      <c r="B216" s="4" t="s">
        <v>29</v>
      </c>
      <c r="C216" s="39">
        <v>79.400279193650931</v>
      </c>
      <c r="D216" s="7">
        <v>12</v>
      </c>
      <c r="E216" s="10">
        <f t="shared" si="14"/>
        <v>12</v>
      </c>
    </row>
    <row r="217" spans="1:5" x14ac:dyDescent="0.35">
      <c r="A217" s="11" t="s">
        <v>25</v>
      </c>
      <c r="B217" s="1" t="s">
        <v>1</v>
      </c>
      <c r="C217" s="39">
        <v>79.403235051431693</v>
      </c>
      <c r="D217" s="7">
        <v>12</v>
      </c>
      <c r="E217" s="10">
        <f t="shared" si="14"/>
        <v>12</v>
      </c>
    </row>
    <row r="218" spans="1:5" x14ac:dyDescent="0.35">
      <c r="A218" s="11" t="s">
        <v>28</v>
      </c>
      <c r="B218" s="1" t="s">
        <v>1</v>
      </c>
      <c r="C218" s="39">
        <v>79.430156094604172</v>
      </c>
      <c r="D218" s="7">
        <v>12</v>
      </c>
      <c r="E218" s="10">
        <f t="shared" si="14"/>
        <v>12</v>
      </c>
    </row>
    <row r="219" spans="1:5" x14ac:dyDescent="0.35">
      <c r="A219" s="11" t="s">
        <v>27</v>
      </c>
      <c r="B219" s="4" t="s">
        <v>29</v>
      </c>
      <c r="C219" s="39">
        <v>79.49068296700716</v>
      </c>
      <c r="D219" s="7">
        <v>12</v>
      </c>
      <c r="E219" s="10">
        <f t="shared" si="14"/>
        <v>12</v>
      </c>
    </row>
    <row r="220" spans="1:5" x14ac:dyDescent="0.35">
      <c r="A220" s="11" t="s">
        <v>26</v>
      </c>
      <c r="B220" s="1" t="s">
        <v>1</v>
      </c>
      <c r="C220" s="39">
        <v>79.504819925277843</v>
      </c>
      <c r="D220" s="7">
        <v>12</v>
      </c>
      <c r="E220" s="10">
        <f t="shared" si="14"/>
        <v>12</v>
      </c>
    </row>
    <row r="221" spans="1:5" x14ac:dyDescent="0.35">
      <c r="A221" s="11" t="s">
        <v>26</v>
      </c>
      <c r="B221" s="4" t="s">
        <v>29</v>
      </c>
      <c r="C221" s="39">
        <v>79.549652329733362</v>
      </c>
      <c r="D221" s="7">
        <v>12</v>
      </c>
      <c r="E221" s="10">
        <f t="shared" si="14"/>
        <v>12</v>
      </c>
    </row>
    <row r="222" spans="1:5" x14ac:dyDescent="0.35">
      <c r="A222" s="11" t="s">
        <v>26</v>
      </c>
      <c r="B222" s="1" t="s">
        <v>1</v>
      </c>
      <c r="C222" s="39">
        <v>79.591233290630043</v>
      </c>
      <c r="D222" s="7">
        <v>12</v>
      </c>
      <c r="E222" s="10">
        <f t="shared" ref="E222:E285" si="15">D222</f>
        <v>12</v>
      </c>
    </row>
    <row r="223" spans="1:5" x14ac:dyDescent="0.35">
      <c r="A223" s="11" t="s">
        <v>24</v>
      </c>
      <c r="B223" s="4" t="s">
        <v>29</v>
      </c>
      <c r="C223" s="39">
        <v>79.602969182888046</v>
      </c>
      <c r="D223" s="7">
        <v>12</v>
      </c>
      <c r="E223" s="10">
        <f t="shared" si="15"/>
        <v>12</v>
      </c>
    </row>
    <row r="224" spans="1:5" x14ac:dyDescent="0.35">
      <c r="A224" s="11" t="s">
        <v>24</v>
      </c>
      <c r="B224" s="1" t="s">
        <v>1</v>
      </c>
      <c r="C224" s="39">
        <v>79.621547885908512</v>
      </c>
      <c r="D224" s="7">
        <v>12</v>
      </c>
      <c r="E224" s="10">
        <f t="shared" si="15"/>
        <v>12</v>
      </c>
    </row>
    <row r="225" spans="1:5" x14ac:dyDescent="0.35">
      <c r="A225" s="11" t="s">
        <v>27</v>
      </c>
      <c r="B225" s="1" t="s">
        <v>1</v>
      </c>
      <c r="C225" s="39">
        <v>79.700139596825466</v>
      </c>
      <c r="D225" s="7">
        <v>12</v>
      </c>
      <c r="E225" s="10">
        <f t="shared" si="15"/>
        <v>12</v>
      </c>
    </row>
    <row r="226" spans="1:5" x14ac:dyDescent="0.35">
      <c r="A226" s="11" t="s">
        <v>25</v>
      </c>
      <c r="B226" s="1" t="s">
        <v>1</v>
      </c>
      <c r="C226" s="39">
        <v>79.715078047302086</v>
      </c>
      <c r="D226" s="7">
        <v>12</v>
      </c>
      <c r="E226" s="10">
        <f t="shared" si="15"/>
        <v>12</v>
      </c>
    </row>
    <row r="227" spans="1:5" x14ac:dyDescent="0.35">
      <c r="A227" s="11" t="s">
        <v>27</v>
      </c>
      <c r="B227" s="1" t="s">
        <v>1</v>
      </c>
      <c r="C227" s="39">
        <v>79.74534148350358</v>
      </c>
      <c r="D227" s="7">
        <v>12</v>
      </c>
      <c r="E227" s="10">
        <f t="shared" si="15"/>
        <v>12</v>
      </c>
    </row>
    <row r="228" spans="1:5" x14ac:dyDescent="0.35">
      <c r="A228" s="11" t="s">
        <v>26</v>
      </c>
      <c r="B228" s="1" t="s">
        <v>1</v>
      </c>
      <c r="C228" s="39">
        <v>79.774826164866681</v>
      </c>
      <c r="D228" s="7">
        <v>12</v>
      </c>
      <c r="E228" s="10">
        <f t="shared" si="15"/>
        <v>12</v>
      </c>
    </row>
    <row r="229" spans="1:5" x14ac:dyDescent="0.35">
      <c r="A229" s="11" t="s">
        <v>25</v>
      </c>
      <c r="B229" s="1" t="s">
        <v>1</v>
      </c>
      <c r="C229" s="39">
        <v>80.036527580959955</v>
      </c>
      <c r="D229" s="7">
        <v>13</v>
      </c>
      <c r="E229" s="10">
        <f t="shared" si="15"/>
        <v>13</v>
      </c>
    </row>
    <row r="230" spans="1:5" x14ac:dyDescent="0.35">
      <c r="A230" s="11" t="s">
        <v>28</v>
      </c>
      <c r="B230" s="1" t="s">
        <v>1</v>
      </c>
      <c r="C230" s="39">
        <v>80.109776010503992</v>
      </c>
      <c r="D230" s="7">
        <v>13</v>
      </c>
      <c r="E230" s="10">
        <f t="shared" si="15"/>
        <v>13</v>
      </c>
    </row>
    <row r="231" spans="1:5" x14ac:dyDescent="0.35">
      <c r="A231" s="11" t="s">
        <v>25</v>
      </c>
      <c r="B231" s="1" t="s">
        <v>1</v>
      </c>
      <c r="C231" s="39">
        <v>80.145939793583238</v>
      </c>
      <c r="D231" s="7">
        <v>13</v>
      </c>
      <c r="E231" s="10">
        <f t="shared" si="15"/>
        <v>13</v>
      </c>
    </row>
    <row r="232" spans="1:5" x14ac:dyDescent="0.35">
      <c r="A232" s="11" t="s">
        <v>28</v>
      </c>
      <c r="B232" s="4" t="s">
        <v>2</v>
      </c>
      <c r="C232" s="39">
        <v>80.146110323839821</v>
      </c>
      <c r="D232" s="7">
        <v>13</v>
      </c>
      <c r="E232" s="10">
        <f t="shared" si="15"/>
        <v>13</v>
      </c>
    </row>
    <row r="233" spans="1:5" x14ac:dyDescent="0.35">
      <c r="A233" s="11" t="s">
        <v>28</v>
      </c>
      <c r="B233" s="4" t="s">
        <v>29</v>
      </c>
      <c r="C233" s="39">
        <v>80.164664015755989</v>
      </c>
      <c r="D233" s="7">
        <v>13</v>
      </c>
      <c r="E233" s="10">
        <f t="shared" si="15"/>
        <v>13</v>
      </c>
    </row>
    <row r="234" spans="1:5" x14ac:dyDescent="0.35">
      <c r="A234" s="11" t="s">
        <v>25</v>
      </c>
      <c r="B234" s="4" t="s">
        <v>29</v>
      </c>
      <c r="C234" s="39">
        <v>80.192485458683223</v>
      </c>
      <c r="D234" s="7">
        <v>13</v>
      </c>
      <c r="E234" s="10">
        <f t="shared" si="15"/>
        <v>13</v>
      </c>
    </row>
    <row r="235" spans="1:5" x14ac:dyDescent="0.35">
      <c r="A235" s="11" t="s">
        <v>27</v>
      </c>
      <c r="B235" s="4" t="s">
        <v>2</v>
      </c>
      <c r="C235" s="39">
        <v>80.360910235031042</v>
      </c>
      <c r="D235" s="7">
        <v>13</v>
      </c>
      <c r="E235" s="10">
        <f t="shared" si="15"/>
        <v>13</v>
      </c>
    </row>
    <row r="236" spans="1:5" x14ac:dyDescent="0.35">
      <c r="A236" s="11" t="s">
        <v>24</v>
      </c>
      <c r="B236" s="4" t="s">
        <v>2</v>
      </c>
      <c r="C236" s="39">
        <v>80.406703293265309</v>
      </c>
      <c r="D236" s="7">
        <v>13</v>
      </c>
      <c r="E236" s="10">
        <f t="shared" si="15"/>
        <v>13</v>
      </c>
    </row>
    <row r="237" spans="1:5" x14ac:dyDescent="0.35">
      <c r="A237" s="11" t="s">
        <v>24</v>
      </c>
      <c r="B237" s="4" t="s">
        <v>2</v>
      </c>
      <c r="C237" s="39">
        <v>80.425848156737629</v>
      </c>
      <c r="D237" s="7">
        <v>13</v>
      </c>
      <c r="E237" s="10">
        <f t="shared" si="15"/>
        <v>13</v>
      </c>
    </row>
    <row r="238" spans="1:5" x14ac:dyDescent="0.35">
      <c r="A238" s="11" t="s">
        <v>25</v>
      </c>
      <c r="B238" s="4" t="s">
        <v>29</v>
      </c>
      <c r="C238" s="39">
        <v>80.42829015001189</v>
      </c>
      <c r="D238" s="7">
        <v>13</v>
      </c>
      <c r="E238" s="10">
        <f t="shared" si="15"/>
        <v>13</v>
      </c>
    </row>
    <row r="239" spans="1:5" x14ac:dyDescent="0.35">
      <c r="A239" s="11" t="s">
        <v>28</v>
      </c>
      <c r="B239" s="4" t="s">
        <v>2</v>
      </c>
      <c r="C239" s="39">
        <v>80.583759174332954</v>
      </c>
      <c r="D239" s="7">
        <v>13</v>
      </c>
      <c r="E239" s="10">
        <f t="shared" si="15"/>
        <v>13</v>
      </c>
    </row>
    <row r="240" spans="1:5" x14ac:dyDescent="0.35">
      <c r="A240" s="11" t="s">
        <v>24</v>
      </c>
      <c r="B240" s="4" t="s">
        <v>2</v>
      </c>
      <c r="C240" s="39">
        <v>80.598959104536334</v>
      </c>
      <c r="D240" s="7">
        <v>13</v>
      </c>
      <c r="E240" s="10">
        <f t="shared" si="15"/>
        <v>13</v>
      </c>
    </row>
    <row r="241" spans="1:5" x14ac:dyDescent="0.35">
      <c r="A241" s="11" t="s">
        <v>24</v>
      </c>
      <c r="B241" s="1" t="s">
        <v>1</v>
      </c>
      <c r="C241" s="39">
        <v>80.723707671568263</v>
      </c>
      <c r="D241" s="7">
        <v>13</v>
      </c>
      <c r="E241" s="10">
        <f t="shared" si="15"/>
        <v>13</v>
      </c>
    </row>
    <row r="242" spans="1:5" x14ac:dyDescent="0.35">
      <c r="A242" s="11" t="s">
        <v>27</v>
      </c>
      <c r="B242" s="4" t="s">
        <v>2</v>
      </c>
      <c r="C242" s="39">
        <v>80.803044031272293</v>
      </c>
      <c r="D242" s="7">
        <v>13</v>
      </c>
      <c r="E242" s="10">
        <f t="shared" si="15"/>
        <v>13</v>
      </c>
    </row>
    <row r="243" spans="1:5" x14ac:dyDescent="0.35">
      <c r="A243" s="11" t="s">
        <v>25</v>
      </c>
      <c r="B243" s="1" t="s">
        <v>1</v>
      </c>
      <c r="C243" s="39">
        <v>80.822808488010196</v>
      </c>
      <c r="D243" s="7">
        <v>13</v>
      </c>
      <c r="E243" s="10">
        <f t="shared" si="15"/>
        <v>13</v>
      </c>
    </row>
    <row r="244" spans="1:5" x14ac:dyDescent="0.35">
      <c r="A244" s="11" t="s">
        <v>25</v>
      </c>
      <c r="B244" s="4" t="s">
        <v>29</v>
      </c>
      <c r="C244" s="39">
        <v>80.852578523335978</v>
      </c>
      <c r="D244" s="7">
        <v>13</v>
      </c>
      <c r="E244" s="10">
        <f t="shared" si="15"/>
        <v>13</v>
      </c>
    </row>
    <row r="245" spans="1:5" x14ac:dyDescent="0.35">
      <c r="A245" s="11" t="s">
        <v>24</v>
      </c>
      <c r="B245" s="1" t="s">
        <v>1</v>
      </c>
      <c r="C245" s="39">
        <v>80.858494786371011</v>
      </c>
      <c r="D245" s="7">
        <v>13</v>
      </c>
      <c r="E245" s="10">
        <f t="shared" si="15"/>
        <v>13</v>
      </c>
    </row>
    <row r="246" spans="1:5" x14ac:dyDescent="0.35">
      <c r="A246" s="11" t="s">
        <v>28</v>
      </c>
      <c r="B246" s="1" t="s">
        <v>1</v>
      </c>
      <c r="C246" s="39">
        <v>80.883551365404855</v>
      </c>
      <c r="D246" s="7">
        <v>13</v>
      </c>
      <c r="E246" s="10">
        <f t="shared" si="15"/>
        <v>13</v>
      </c>
    </row>
    <row r="247" spans="1:5" x14ac:dyDescent="0.35">
      <c r="A247" s="11" t="s">
        <v>24</v>
      </c>
      <c r="B247" s="4" t="s">
        <v>29</v>
      </c>
      <c r="C247" s="39">
        <v>80.952350092120469</v>
      </c>
      <c r="D247" s="7">
        <v>13</v>
      </c>
      <c r="E247" s="10">
        <f t="shared" si="15"/>
        <v>13</v>
      </c>
    </row>
    <row r="248" spans="1:5" x14ac:dyDescent="0.35">
      <c r="A248" s="11" t="s">
        <v>27</v>
      </c>
      <c r="B248" s="1" t="s">
        <v>1</v>
      </c>
      <c r="C248" s="39">
        <v>80.958044665821944</v>
      </c>
      <c r="D248" s="7">
        <v>13</v>
      </c>
      <c r="E248" s="10">
        <f t="shared" si="15"/>
        <v>13</v>
      </c>
    </row>
    <row r="249" spans="1:5" x14ac:dyDescent="0.35">
      <c r="A249" s="11" t="s">
        <v>25</v>
      </c>
      <c r="B249" s="4" t="s">
        <v>29</v>
      </c>
      <c r="C249" s="39">
        <v>80.972695488599129</v>
      </c>
      <c r="D249" s="7">
        <v>13</v>
      </c>
      <c r="E249" s="10">
        <f t="shared" si="15"/>
        <v>13</v>
      </c>
    </row>
    <row r="250" spans="1:5" x14ac:dyDescent="0.35">
      <c r="A250" s="11" t="s">
        <v>27</v>
      </c>
      <c r="B250" s="1" t="s">
        <v>1</v>
      </c>
      <c r="C250" s="39">
        <v>81.059538590197917</v>
      </c>
      <c r="D250" s="7">
        <v>13</v>
      </c>
      <c r="E250" s="10">
        <f t="shared" si="15"/>
        <v>13</v>
      </c>
    </row>
    <row r="251" spans="1:5" x14ac:dyDescent="0.35">
      <c r="A251" s="11" t="s">
        <v>26</v>
      </c>
      <c r="B251" s="1" t="s">
        <v>1</v>
      </c>
      <c r="C251" s="39">
        <v>81.101432189898333</v>
      </c>
      <c r="D251" s="7">
        <v>13</v>
      </c>
      <c r="E251" s="10">
        <f t="shared" si="15"/>
        <v>13</v>
      </c>
    </row>
    <row r="252" spans="1:5" x14ac:dyDescent="0.35">
      <c r="A252" s="11" t="s">
        <v>24</v>
      </c>
      <c r="B252" s="1" t="s">
        <v>1</v>
      </c>
      <c r="C252" s="39">
        <v>81.114761971621192</v>
      </c>
      <c r="D252" s="7">
        <v>13</v>
      </c>
      <c r="E252" s="10">
        <f t="shared" si="15"/>
        <v>13</v>
      </c>
    </row>
    <row r="253" spans="1:5" x14ac:dyDescent="0.35">
      <c r="A253" s="11" t="s">
        <v>26</v>
      </c>
      <c r="B253" s="1" t="s">
        <v>1</v>
      </c>
      <c r="C253" s="39">
        <v>81.210253230965463</v>
      </c>
      <c r="D253" s="7">
        <v>13</v>
      </c>
      <c r="E253" s="10">
        <f t="shared" si="15"/>
        <v>13</v>
      </c>
    </row>
    <row r="254" spans="1:5" x14ac:dyDescent="0.35">
      <c r="A254" s="11" t="s">
        <v>25</v>
      </c>
      <c r="B254" s="1" t="s">
        <v>1</v>
      </c>
      <c r="C254" s="39">
        <v>81.269029326067539</v>
      </c>
      <c r="D254" s="7">
        <v>13</v>
      </c>
      <c r="E254" s="10">
        <f t="shared" si="15"/>
        <v>13</v>
      </c>
    </row>
    <row r="255" spans="1:5" x14ac:dyDescent="0.35">
      <c r="A255" s="11" t="s">
        <v>28</v>
      </c>
      <c r="B255" s="4" t="s">
        <v>29</v>
      </c>
      <c r="C255" s="39">
        <v>81.325327048107283</v>
      </c>
      <c r="D255" s="7">
        <v>13</v>
      </c>
      <c r="E255" s="10">
        <f t="shared" si="15"/>
        <v>13</v>
      </c>
    </row>
    <row r="256" spans="1:5" x14ac:dyDescent="0.35">
      <c r="A256" s="11" t="s">
        <v>25</v>
      </c>
      <c r="B256" s="4" t="s">
        <v>2</v>
      </c>
      <c r="C256" s="39">
        <v>81.447415343136527</v>
      </c>
      <c r="D256" s="7">
        <v>13</v>
      </c>
      <c r="E256" s="10">
        <f t="shared" si="15"/>
        <v>13</v>
      </c>
    </row>
    <row r="257" spans="1:5" x14ac:dyDescent="0.35">
      <c r="A257" s="11" t="s">
        <v>26</v>
      </c>
      <c r="B257" s="1" t="s">
        <v>1</v>
      </c>
      <c r="C257" s="39">
        <v>81.485960865466041</v>
      </c>
      <c r="D257" s="7">
        <v>13</v>
      </c>
      <c r="E257" s="10">
        <f t="shared" si="15"/>
        <v>13</v>
      </c>
    </row>
    <row r="258" spans="1:5" x14ac:dyDescent="0.35">
      <c r="A258" s="11" t="s">
        <v>27</v>
      </c>
      <c r="B258" s="4" t="s">
        <v>2</v>
      </c>
      <c r="C258" s="39">
        <v>81.598584731254959</v>
      </c>
      <c r="D258" s="7">
        <v>13</v>
      </c>
      <c r="E258" s="10">
        <f t="shared" si="15"/>
        <v>13</v>
      </c>
    </row>
    <row r="259" spans="1:5" x14ac:dyDescent="0.35">
      <c r="A259" s="11" t="s">
        <v>25</v>
      </c>
      <c r="B259" s="4" t="s">
        <v>2</v>
      </c>
      <c r="C259" s="39">
        <v>81.716989572742023</v>
      </c>
      <c r="D259" s="7">
        <v>13</v>
      </c>
      <c r="E259" s="10">
        <f t="shared" si="15"/>
        <v>13</v>
      </c>
    </row>
    <row r="260" spans="1:5" x14ac:dyDescent="0.35">
      <c r="A260" s="11" t="s">
        <v>26</v>
      </c>
      <c r="B260" s="4" t="s">
        <v>2</v>
      </c>
      <c r="C260" s="39">
        <v>81.785656422725879</v>
      </c>
      <c r="D260" s="7">
        <v>13</v>
      </c>
      <c r="E260" s="10">
        <f t="shared" si="15"/>
        <v>13</v>
      </c>
    </row>
    <row r="261" spans="1:5" x14ac:dyDescent="0.35">
      <c r="A261" s="11" t="s">
        <v>27</v>
      </c>
      <c r="B261" s="4" t="s">
        <v>2</v>
      </c>
      <c r="C261" s="39">
        <v>81.823804041123367</v>
      </c>
      <c r="D261" s="7">
        <v>13</v>
      </c>
      <c r="E261" s="10">
        <f t="shared" si="15"/>
        <v>13</v>
      </c>
    </row>
    <row r="262" spans="1:5" x14ac:dyDescent="0.35">
      <c r="A262" s="11" t="s">
        <v>27</v>
      </c>
      <c r="B262" s="1" t="s">
        <v>1</v>
      </c>
      <c r="C262" s="39">
        <v>81.827874029913801</v>
      </c>
      <c r="D262" s="7">
        <v>13</v>
      </c>
      <c r="E262" s="10">
        <f t="shared" si="15"/>
        <v>13</v>
      </c>
    </row>
    <row r="263" spans="1:5" x14ac:dyDescent="0.35">
      <c r="A263" s="11" t="s">
        <v>26</v>
      </c>
      <c r="B263" s="1" t="s">
        <v>1</v>
      </c>
      <c r="C263" s="39">
        <v>81.844239250203827</v>
      </c>
      <c r="D263" s="7">
        <v>13</v>
      </c>
      <c r="E263" s="10">
        <f t="shared" si="15"/>
        <v>13</v>
      </c>
    </row>
    <row r="264" spans="1:5" x14ac:dyDescent="0.35">
      <c r="A264" s="11" t="s">
        <v>24</v>
      </c>
      <c r="B264" s="4" t="s">
        <v>29</v>
      </c>
      <c r="C264" s="39">
        <v>81.862135832197964</v>
      </c>
      <c r="D264" s="7">
        <v>13</v>
      </c>
      <c r="E264" s="10">
        <f t="shared" si="15"/>
        <v>13</v>
      </c>
    </row>
    <row r="265" spans="1:5" x14ac:dyDescent="0.35">
      <c r="A265" s="11" t="s">
        <v>28</v>
      </c>
      <c r="B265" s="1" t="s">
        <v>1</v>
      </c>
      <c r="C265" s="39">
        <v>81.89505726666539</v>
      </c>
      <c r="D265" s="7">
        <v>13</v>
      </c>
      <c r="E265" s="10">
        <f t="shared" si="15"/>
        <v>13</v>
      </c>
    </row>
    <row r="266" spans="1:5" x14ac:dyDescent="0.35">
      <c r="A266" s="11" t="s">
        <v>27</v>
      </c>
      <c r="B266" s="4" t="s">
        <v>29</v>
      </c>
      <c r="C266" s="39">
        <v>81.916089331643889</v>
      </c>
      <c r="D266" s="7">
        <v>13</v>
      </c>
      <c r="E266" s="10">
        <f t="shared" si="15"/>
        <v>13</v>
      </c>
    </row>
    <row r="267" spans="1:5" x14ac:dyDescent="0.35">
      <c r="A267" s="11" t="s">
        <v>28</v>
      </c>
      <c r="B267" s="1" t="s">
        <v>1</v>
      </c>
      <c r="C267" s="39">
        <v>81.954288109118352</v>
      </c>
      <c r="D267" s="7">
        <v>13</v>
      </c>
      <c r="E267" s="10">
        <f t="shared" si="15"/>
        <v>13</v>
      </c>
    </row>
    <row r="268" spans="1:5" x14ac:dyDescent="0.35">
      <c r="A268" s="11" t="s">
        <v>26</v>
      </c>
      <c r="B268" s="1" t="s">
        <v>1</v>
      </c>
      <c r="C268" s="39">
        <v>81.957312179001747</v>
      </c>
      <c r="D268" s="7">
        <v>13</v>
      </c>
      <c r="E268" s="10">
        <f t="shared" si="15"/>
        <v>13</v>
      </c>
    </row>
    <row r="269" spans="1:5" x14ac:dyDescent="0.35">
      <c r="A269" s="11" t="s">
        <v>27</v>
      </c>
      <c r="B269" s="1" t="s">
        <v>1</v>
      </c>
      <c r="C269" s="39">
        <v>81.98749035007495</v>
      </c>
      <c r="D269" s="7">
        <v>13</v>
      </c>
      <c r="E269" s="10">
        <f t="shared" si="15"/>
        <v>13</v>
      </c>
    </row>
    <row r="270" spans="1:5" x14ac:dyDescent="0.35">
      <c r="A270" s="11" t="s">
        <v>27</v>
      </c>
      <c r="B270" s="1" t="s">
        <v>1</v>
      </c>
      <c r="C270" s="39">
        <v>82.001570464926772</v>
      </c>
      <c r="D270" s="7">
        <v>13</v>
      </c>
      <c r="E270" s="10">
        <f t="shared" si="15"/>
        <v>13</v>
      </c>
    </row>
    <row r="271" spans="1:5" x14ac:dyDescent="0.35">
      <c r="A271" s="11" t="s">
        <v>24</v>
      </c>
      <c r="B271" s="4" t="s">
        <v>29</v>
      </c>
      <c r="C271" s="39">
        <v>82.003280314966105</v>
      </c>
      <c r="D271" s="7">
        <v>13</v>
      </c>
      <c r="E271" s="10">
        <f t="shared" si="15"/>
        <v>13</v>
      </c>
    </row>
    <row r="272" spans="1:5" x14ac:dyDescent="0.35">
      <c r="A272" s="11" t="s">
        <v>24</v>
      </c>
      <c r="B272" s="4" t="s">
        <v>29</v>
      </c>
      <c r="C272" s="39">
        <v>82.010856405831873</v>
      </c>
      <c r="D272" s="7">
        <v>13</v>
      </c>
      <c r="E272" s="10">
        <f t="shared" si="15"/>
        <v>13</v>
      </c>
    </row>
    <row r="273" spans="1:5" x14ac:dyDescent="0.35">
      <c r="A273" s="11" t="s">
        <v>24</v>
      </c>
      <c r="B273" s="4" t="s">
        <v>29</v>
      </c>
      <c r="C273" s="39">
        <v>82.025390131166205</v>
      </c>
      <c r="D273" s="7">
        <v>13</v>
      </c>
      <c r="E273" s="10">
        <f t="shared" si="15"/>
        <v>13</v>
      </c>
    </row>
    <row r="274" spans="1:5" x14ac:dyDescent="0.35">
      <c r="A274" s="11" t="s">
        <v>24</v>
      </c>
      <c r="B274" s="1" t="s">
        <v>1</v>
      </c>
      <c r="C274" s="39">
        <v>82.043498170678504</v>
      </c>
      <c r="D274" s="7">
        <v>13</v>
      </c>
      <c r="E274" s="10">
        <f t="shared" si="15"/>
        <v>13</v>
      </c>
    </row>
    <row r="275" spans="1:5" x14ac:dyDescent="0.35">
      <c r="A275" s="11" t="s">
        <v>27</v>
      </c>
      <c r="B275" s="4" t="s">
        <v>29</v>
      </c>
      <c r="C275" s="39">
        <v>82.119077180395834</v>
      </c>
      <c r="D275" s="7">
        <v>13</v>
      </c>
      <c r="E275" s="10">
        <f t="shared" si="15"/>
        <v>13</v>
      </c>
    </row>
    <row r="276" spans="1:5" x14ac:dyDescent="0.35">
      <c r="A276" s="11" t="s">
        <v>26</v>
      </c>
      <c r="B276" s="4" t="s">
        <v>29</v>
      </c>
      <c r="C276" s="39">
        <v>82.202864379796665</v>
      </c>
      <c r="D276" s="7">
        <v>13</v>
      </c>
      <c r="E276" s="10">
        <f t="shared" si="15"/>
        <v>13</v>
      </c>
    </row>
    <row r="277" spans="1:5" x14ac:dyDescent="0.35">
      <c r="A277" s="11" t="s">
        <v>25</v>
      </c>
      <c r="B277" s="4" t="s">
        <v>2</v>
      </c>
      <c r="C277" s="39">
        <v>82.229523943242384</v>
      </c>
      <c r="D277" s="7">
        <v>13</v>
      </c>
      <c r="E277" s="10">
        <f t="shared" si="15"/>
        <v>13</v>
      </c>
    </row>
    <row r="278" spans="1:5" x14ac:dyDescent="0.35">
      <c r="A278" s="11" t="s">
        <v>24</v>
      </c>
      <c r="B278" s="4" t="s">
        <v>2</v>
      </c>
      <c r="C278" s="39">
        <v>82.292313183716033</v>
      </c>
      <c r="D278" s="7">
        <v>13</v>
      </c>
      <c r="E278" s="10">
        <f t="shared" si="15"/>
        <v>13</v>
      </c>
    </row>
    <row r="279" spans="1:5" x14ac:dyDescent="0.35">
      <c r="A279" s="11" t="s">
        <v>26</v>
      </c>
      <c r="B279" s="1" t="s">
        <v>1</v>
      </c>
      <c r="C279" s="39">
        <v>82.29524630412925</v>
      </c>
      <c r="D279" s="7">
        <v>13</v>
      </c>
      <c r="E279" s="10">
        <f t="shared" si="15"/>
        <v>13</v>
      </c>
    </row>
    <row r="280" spans="1:5" x14ac:dyDescent="0.35">
      <c r="A280" s="11" t="s">
        <v>26</v>
      </c>
      <c r="B280" s="4" t="s">
        <v>29</v>
      </c>
      <c r="C280" s="39">
        <v>82.420506461930927</v>
      </c>
      <c r="D280" s="7">
        <v>13</v>
      </c>
      <c r="E280" s="10">
        <f t="shared" si="15"/>
        <v>13</v>
      </c>
    </row>
    <row r="281" spans="1:5" x14ac:dyDescent="0.35">
      <c r="A281" s="11" t="s">
        <v>26</v>
      </c>
      <c r="B281" s="1" t="s">
        <v>1</v>
      </c>
      <c r="C281" s="39">
        <v>82.436854629195295</v>
      </c>
      <c r="D281" s="7">
        <v>13</v>
      </c>
      <c r="E281" s="10">
        <f t="shared" si="15"/>
        <v>13</v>
      </c>
    </row>
    <row r="282" spans="1:5" x14ac:dyDescent="0.35">
      <c r="A282" s="11" t="s">
        <v>27</v>
      </c>
      <c r="B282" s="1" t="s">
        <v>1</v>
      </c>
      <c r="C282" s="39">
        <v>82.486939365553553</v>
      </c>
      <c r="D282" s="7">
        <v>13</v>
      </c>
      <c r="E282" s="10">
        <f t="shared" si="15"/>
        <v>13</v>
      </c>
    </row>
    <row r="283" spans="1:5" x14ac:dyDescent="0.35">
      <c r="A283" s="11" t="s">
        <v>25</v>
      </c>
      <c r="B283" s="4" t="s">
        <v>29</v>
      </c>
      <c r="C283" s="39">
        <v>82.532779035391286</v>
      </c>
      <c r="D283" s="7">
        <v>13</v>
      </c>
      <c r="E283" s="10">
        <f t="shared" si="15"/>
        <v>13</v>
      </c>
    </row>
    <row r="284" spans="1:5" x14ac:dyDescent="0.35">
      <c r="A284" s="11" t="s">
        <v>27</v>
      </c>
      <c r="B284" s="1" t="s">
        <v>1</v>
      </c>
      <c r="C284" s="39">
        <v>82.560364009696059</v>
      </c>
      <c r="D284" s="7">
        <v>13</v>
      </c>
      <c r="E284" s="10">
        <f t="shared" si="15"/>
        <v>13</v>
      </c>
    </row>
    <row r="285" spans="1:5" x14ac:dyDescent="0.35">
      <c r="A285" s="11" t="s">
        <v>28</v>
      </c>
      <c r="B285" s="1" t="s">
        <v>1</v>
      </c>
      <c r="C285" s="39">
        <v>82.603678694867995</v>
      </c>
      <c r="D285" s="7">
        <v>13</v>
      </c>
      <c r="E285" s="10">
        <f t="shared" si="15"/>
        <v>13</v>
      </c>
    </row>
    <row r="286" spans="1:5" x14ac:dyDescent="0.35">
      <c r="A286" s="11" t="s">
        <v>24</v>
      </c>
      <c r="B286" s="4" t="s">
        <v>29</v>
      </c>
      <c r="C286" s="39">
        <v>82.608830982353538</v>
      </c>
      <c r="D286" s="7">
        <v>13</v>
      </c>
      <c r="E286" s="10">
        <f t="shared" ref="E286:E349" si="16">D286</f>
        <v>13</v>
      </c>
    </row>
    <row r="287" spans="1:5" x14ac:dyDescent="0.35">
      <c r="A287" s="11" t="s">
        <v>26</v>
      </c>
      <c r="B287" s="1" t="s">
        <v>1</v>
      </c>
      <c r="C287" s="39">
        <v>82.627751882755547</v>
      </c>
      <c r="D287" s="7">
        <v>13</v>
      </c>
      <c r="E287" s="10">
        <f t="shared" si="16"/>
        <v>13</v>
      </c>
    </row>
    <row r="288" spans="1:5" x14ac:dyDescent="0.35">
      <c r="A288" s="11" t="s">
        <v>28</v>
      </c>
      <c r="B288" s="1" t="s">
        <v>1</v>
      </c>
      <c r="C288" s="39">
        <v>82.720184966165107</v>
      </c>
      <c r="D288" s="7">
        <v>13</v>
      </c>
      <c r="E288" s="10">
        <f t="shared" si="16"/>
        <v>13</v>
      </c>
    </row>
    <row r="289" spans="1:5" x14ac:dyDescent="0.35">
      <c r="A289" s="11" t="s">
        <v>25</v>
      </c>
      <c r="B289" s="4" t="s">
        <v>29</v>
      </c>
      <c r="C289" s="39">
        <v>82.749939085333608</v>
      </c>
      <c r="D289" s="7">
        <v>13</v>
      </c>
      <c r="E289" s="10">
        <f t="shared" si="16"/>
        <v>13</v>
      </c>
    </row>
    <row r="290" spans="1:5" x14ac:dyDescent="0.35">
      <c r="A290" s="11" t="s">
        <v>25</v>
      </c>
      <c r="B290" s="4" t="s">
        <v>29</v>
      </c>
      <c r="C290" s="39">
        <v>82.819506335072219</v>
      </c>
      <c r="D290" s="7">
        <v>13</v>
      </c>
      <c r="E290" s="10">
        <f t="shared" si="16"/>
        <v>13</v>
      </c>
    </row>
    <row r="291" spans="1:5" x14ac:dyDescent="0.35">
      <c r="A291" s="11" t="s">
        <v>28</v>
      </c>
      <c r="B291" s="4" t="s">
        <v>29</v>
      </c>
      <c r="C291" s="39">
        <v>82.842585899998085</v>
      </c>
      <c r="D291" s="7">
        <v>13</v>
      </c>
      <c r="E291" s="10">
        <f t="shared" si="16"/>
        <v>13</v>
      </c>
    </row>
    <row r="292" spans="1:5" x14ac:dyDescent="0.35">
      <c r="A292" s="11" t="s">
        <v>28</v>
      </c>
      <c r="B292" s="4" t="s">
        <v>29</v>
      </c>
      <c r="C292" s="39">
        <v>82.931432163677528</v>
      </c>
      <c r="D292" s="7">
        <v>13</v>
      </c>
      <c r="E292" s="10">
        <f t="shared" si="16"/>
        <v>13</v>
      </c>
    </row>
    <row r="293" spans="1:5" x14ac:dyDescent="0.35">
      <c r="A293" s="11" t="s">
        <v>26</v>
      </c>
      <c r="B293" s="1" t="s">
        <v>1</v>
      </c>
      <c r="C293" s="39">
        <v>82.94088522423408</v>
      </c>
      <c r="D293" s="7">
        <v>13</v>
      </c>
      <c r="E293" s="10">
        <f t="shared" si="16"/>
        <v>13</v>
      </c>
    </row>
    <row r="294" spans="1:5" x14ac:dyDescent="0.35">
      <c r="A294" s="11" t="s">
        <v>24</v>
      </c>
      <c r="B294" s="1" t="s">
        <v>1</v>
      </c>
      <c r="C294" s="39">
        <v>82.960007350338856</v>
      </c>
      <c r="D294" s="7">
        <v>13</v>
      </c>
      <c r="E294" s="10">
        <f t="shared" si="16"/>
        <v>13</v>
      </c>
    </row>
    <row r="295" spans="1:5" x14ac:dyDescent="0.35">
      <c r="A295" s="11" t="s">
        <v>24</v>
      </c>
      <c r="B295" s="4" t="s">
        <v>2</v>
      </c>
      <c r="C295" s="39">
        <v>82.962337930512149</v>
      </c>
      <c r="D295" s="7">
        <v>13</v>
      </c>
      <c r="E295" s="10">
        <f t="shared" si="16"/>
        <v>13</v>
      </c>
    </row>
    <row r="296" spans="1:5" x14ac:dyDescent="0.35">
      <c r="A296" s="11" t="s">
        <v>26</v>
      </c>
      <c r="B296" s="4" t="s">
        <v>29</v>
      </c>
      <c r="C296" s="39">
        <v>82.971921730932081</v>
      </c>
      <c r="D296" s="7">
        <v>13</v>
      </c>
      <c r="E296" s="10">
        <f t="shared" si="16"/>
        <v>13</v>
      </c>
    </row>
    <row r="297" spans="1:5" x14ac:dyDescent="0.35">
      <c r="A297" s="11" t="s">
        <v>26</v>
      </c>
      <c r="B297" s="1" t="s">
        <v>1</v>
      </c>
      <c r="C297" s="39">
        <v>83.000207016157219</v>
      </c>
      <c r="D297" s="7">
        <v>13</v>
      </c>
      <c r="E297" s="10">
        <f t="shared" si="16"/>
        <v>13</v>
      </c>
    </row>
    <row r="298" spans="1:5" x14ac:dyDescent="0.35">
      <c r="A298" s="11" t="s">
        <v>25</v>
      </c>
      <c r="B298" s="4" t="s">
        <v>29</v>
      </c>
      <c r="C298" s="39">
        <v>83.015738911926746</v>
      </c>
      <c r="D298" s="7">
        <v>13</v>
      </c>
      <c r="E298" s="10">
        <f t="shared" si="16"/>
        <v>13</v>
      </c>
    </row>
    <row r="299" spans="1:5" x14ac:dyDescent="0.35">
      <c r="A299" s="11" t="s">
        <v>28</v>
      </c>
      <c r="B299" s="1" t="s">
        <v>1</v>
      </c>
      <c r="C299" s="39">
        <v>83.22636424243683</v>
      </c>
      <c r="D299" s="7">
        <v>13</v>
      </c>
      <c r="E299" s="10">
        <f t="shared" si="16"/>
        <v>13</v>
      </c>
    </row>
    <row r="300" spans="1:5" x14ac:dyDescent="0.35">
      <c r="A300" s="11" t="s">
        <v>28</v>
      </c>
      <c r="B300" s="4" t="s">
        <v>2</v>
      </c>
      <c r="C300" s="39">
        <v>83.291233952040784</v>
      </c>
      <c r="D300" s="7">
        <v>13</v>
      </c>
      <c r="E300" s="10">
        <f t="shared" si="16"/>
        <v>13</v>
      </c>
    </row>
    <row r="301" spans="1:5" x14ac:dyDescent="0.35">
      <c r="A301" s="11" t="s">
        <v>26</v>
      </c>
      <c r="B301" s="4" t="s">
        <v>2</v>
      </c>
      <c r="C301" s="39">
        <v>83.491504685371183</v>
      </c>
      <c r="D301" s="7">
        <v>13</v>
      </c>
      <c r="E301" s="10">
        <f t="shared" si="16"/>
        <v>13</v>
      </c>
    </row>
    <row r="302" spans="1:5" x14ac:dyDescent="0.35">
      <c r="A302" s="11" t="s">
        <v>27</v>
      </c>
      <c r="B302" s="4" t="s">
        <v>29</v>
      </c>
      <c r="C302" s="39">
        <v>83.655748059827602</v>
      </c>
      <c r="D302" s="7">
        <v>13</v>
      </c>
      <c r="E302" s="10">
        <f t="shared" si="16"/>
        <v>13</v>
      </c>
    </row>
    <row r="303" spans="1:5" x14ac:dyDescent="0.35">
      <c r="A303" s="11" t="s">
        <v>26</v>
      </c>
      <c r="B303" s="1" t="s">
        <v>1</v>
      </c>
      <c r="C303" s="39">
        <v>83.671857484732755</v>
      </c>
      <c r="D303" s="7">
        <v>13</v>
      </c>
      <c r="E303" s="10">
        <f t="shared" si="16"/>
        <v>13</v>
      </c>
    </row>
    <row r="304" spans="1:5" x14ac:dyDescent="0.35">
      <c r="A304" s="11" t="s">
        <v>26</v>
      </c>
      <c r="B304" s="4" t="s">
        <v>29</v>
      </c>
      <c r="C304" s="39">
        <v>83.688478500407655</v>
      </c>
      <c r="D304" s="7">
        <v>13</v>
      </c>
      <c r="E304" s="10">
        <f t="shared" si="16"/>
        <v>13</v>
      </c>
    </row>
    <row r="305" spans="1:5" x14ac:dyDescent="0.35">
      <c r="A305" s="11" t="s">
        <v>26</v>
      </c>
      <c r="B305" s="4" t="s">
        <v>2</v>
      </c>
      <c r="C305" s="39">
        <v>83.756150590561447</v>
      </c>
      <c r="D305" s="7">
        <v>13</v>
      </c>
      <c r="E305" s="10">
        <f t="shared" si="16"/>
        <v>13</v>
      </c>
    </row>
    <row r="306" spans="1:5" x14ac:dyDescent="0.35">
      <c r="A306" s="11" t="s">
        <v>24</v>
      </c>
      <c r="B306" s="1" t="s">
        <v>1</v>
      </c>
      <c r="C306" s="39">
        <v>83.758054845093284</v>
      </c>
      <c r="D306" s="7">
        <v>13</v>
      </c>
      <c r="E306" s="10">
        <f t="shared" si="16"/>
        <v>13</v>
      </c>
    </row>
    <row r="307" spans="1:5" x14ac:dyDescent="0.35">
      <c r="A307" s="11" t="s">
        <v>26</v>
      </c>
      <c r="B307" s="4" t="s">
        <v>2</v>
      </c>
      <c r="C307" s="39">
        <v>83.770355760934763</v>
      </c>
      <c r="D307" s="7">
        <v>13</v>
      </c>
      <c r="E307" s="10">
        <f t="shared" si="16"/>
        <v>13</v>
      </c>
    </row>
    <row r="308" spans="1:5" x14ac:dyDescent="0.35">
      <c r="A308" s="11" t="s">
        <v>26</v>
      </c>
      <c r="B308" s="4" t="s">
        <v>2</v>
      </c>
      <c r="C308" s="39">
        <v>83.797606495936634</v>
      </c>
      <c r="D308" s="7">
        <v>13</v>
      </c>
      <c r="E308" s="10">
        <f t="shared" si="16"/>
        <v>13</v>
      </c>
    </row>
    <row r="309" spans="1:5" x14ac:dyDescent="0.35">
      <c r="A309" s="11" t="s">
        <v>24</v>
      </c>
      <c r="B309" s="1" t="s">
        <v>1</v>
      </c>
      <c r="C309" s="39">
        <v>83.801835646299878</v>
      </c>
      <c r="D309" s="7">
        <v>13</v>
      </c>
      <c r="E309" s="10">
        <f t="shared" si="16"/>
        <v>13</v>
      </c>
    </row>
    <row r="310" spans="1:5" x14ac:dyDescent="0.35">
      <c r="A310" s="11" t="s">
        <v>26</v>
      </c>
      <c r="B310" s="1" t="s">
        <v>1</v>
      </c>
      <c r="C310" s="39">
        <v>83.822810867859516</v>
      </c>
      <c r="D310" s="7">
        <v>13</v>
      </c>
      <c r="E310" s="10">
        <f t="shared" si="16"/>
        <v>13</v>
      </c>
    </row>
    <row r="311" spans="1:5" x14ac:dyDescent="0.35">
      <c r="A311" s="11" t="s">
        <v>27</v>
      </c>
      <c r="B311" s="1" t="s">
        <v>1</v>
      </c>
      <c r="C311" s="39">
        <v>83.880438725900603</v>
      </c>
      <c r="D311" s="7">
        <v>13</v>
      </c>
      <c r="E311" s="10">
        <f t="shared" si="16"/>
        <v>13</v>
      </c>
    </row>
    <row r="312" spans="1:5" x14ac:dyDescent="0.35">
      <c r="A312" s="11" t="s">
        <v>28</v>
      </c>
      <c r="B312" s="4" t="s">
        <v>29</v>
      </c>
      <c r="C312" s="39">
        <v>83.905518042301992</v>
      </c>
      <c r="D312" s="7">
        <v>13</v>
      </c>
      <c r="E312" s="10">
        <f t="shared" si="16"/>
        <v>13</v>
      </c>
    </row>
    <row r="313" spans="1:5" x14ac:dyDescent="0.35">
      <c r="A313" s="11" t="s">
        <v>26</v>
      </c>
      <c r="B313" s="4" t="s">
        <v>29</v>
      </c>
      <c r="C313" s="39">
        <v>83.914624358003493</v>
      </c>
      <c r="D313" s="7">
        <v>13</v>
      </c>
      <c r="E313" s="10">
        <f t="shared" si="16"/>
        <v>13</v>
      </c>
    </row>
    <row r="314" spans="1:5" x14ac:dyDescent="0.35">
      <c r="A314" s="11" t="s">
        <v>25</v>
      </c>
      <c r="B314" s="1" t="s">
        <v>1</v>
      </c>
      <c r="C314" s="39">
        <v>83.926095359929604</v>
      </c>
      <c r="D314" s="7">
        <v>13</v>
      </c>
      <c r="E314" s="10">
        <f t="shared" si="16"/>
        <v>13</v>
      </c>
    </row>
    <row r="315" spans="1:5" x14ac:dyDescent="0.35">
      <c r="A315" s="11" t="s">
        <v>25</v>
      </c>
      <c r="B315" s="1" t="s">
        <v>1</v>
      </c>
      <c r="C315" s="39">
        <v>83.930256298190216</v>
      </c>
      <c r="D315" s="7">
        <v>13</v>
      </c>
      <c r="E315" s="10">
        <f t="shared" si="16"/>
        <v>13</v>
      </c>
    </row>
    <row r="316" spans="1:5" x14ac:dyDescent="0.35">
      <c r="A316" s="11" t="s">
        <v>26</v>
      </c>
      <c r="B316" s="1" t="s">
        <v>1</v>
      </c>
      <c r="C316" s="39">
        <v>83.960019512305735</v>
      </c>
      <c r="D316" s="7">
        <v>13</v>
      </c>
      <c r="E316" s="10">
        <f t="shared" si="16"/>
        <v>13</v>
      </c>
    </row>
    <row r="317" spans="1:5" x14ac:dyDescent="0.35">
      <c r="A317" s="11" t="s">
        <v>27</v>
      </c>
      <c r="B317" s="4" t="s">
        <v>29</v>
      </c>
      <c r="C317" s="39">
        <v>83.974980700149899</v>
      </c>
      <c r="D317" s="7">
        <v>13</v>
      </c>
      <c r="E317" s="10">
        <f t="shared" si="16"/>
        <v>13</v>
      </c>
    </row>
    <row r="318" spans="1:5" x14ac:dyDescent="0.35">
      <c r="A318" s="11" t="s">
        <v>25</v>
      </c>
      <c r="B318" s="1" t="s">
        <v>1</v>
      </c>
      <c r="C318" s="39">
        <v>84.003089770776569</v>
      </c>
      <c r="D318" s="7">
        <v>13</v>
      </c>
      <c r="E318" s="10">
        <f t="shared" si="16"/>
        <v>13</v>
      </c>
    </row>
    <row r="319" spans="1:5" x14ac:dyDescent="0.35">
      <c r="A319" s="11" t="s">
        <v>27</v>
      </c>
      <c r="B319" s="4" t="s">
        <v>29</v>
      </c>
      <c r="C319" s="39">
        <v>84.003140929853544</v>
      </c>
      <c r="D319" s="7">
        <v>13</v>
      </c>
      <c r="E319" s="10">
        <f t="shared" si="16"/>
        <v>13</v>
      </c>
    </row>
    <row r="320" spans="1:5" x14ac:dyDescent="0.35">
      <c r="A320" s="11" t="s">
        <v>28</v>
      </c>
      <c r="B320" s="4" t="s">
        <v>29</v>
      </c>
      <c r="C320" s="39">
        <v>84.08027744924766</v>
      </c>
      <c r="D320" s="7">
        <v>13</v>
      </c>
      <c r="E320" s="10">
        <f t="shared" si="16"/>
        <v>13</v>
      </c>
    </row>
    <row r="321" spans="1:5" x14ac:dyDescent="0.35">
      <c r="A321" s="11" t="s">
        <v>25</v>
      </c>
      <c r="B321" s="4" t="s">
        <v>2</v>
      </c>
      <c r="C321" s="39">
        <v>84.086996341357008</v>
      </c>
      <c r="D321" s="7">
        <v>13</v>
      </c>
      <c r="E321" s="10">
        <f t="shared" si="16"/>
        <v>13</v>
      </c>
    </row>
    <row r="322" spans="1:5" x14ac:dyDescent="0.35">
      <c r="A322" s="11" t="s">
        <v>26</v>
      </c>
      <c r="B322" s="1" t="s">
        <v>1</v>
      </c>
      <c r="C322" s="39">
        <v>84.154605903750053</v>
      </c>
      <c r="D322" s="7">
        <v>13</v>
      </c>
      <c r="E322" s="10">
        <f t="shared" si="16"/>
        <v>13</v>
      </c>
    </row>
    <row r="323" spans="1:5" x14ac:dyDescent="0.35">
      <c r="A323" s="11" t="s">
        <v>25</v>
      </c>
      <c r="B323" s="4" t="s">
        <v>29</v>
      </c>
      <c r="C323" s="39">
        <v>84.185440047876909</v>
      </c>
      <c r="D323" s="7">
        <v>13</v>
      </c>
      <c r="E323" s="10">
        <f t="shared" si="16"/>
        <v>13</v>
      </c>
    </row>
    <row r="324" spans="1:5" x14ac:dyDescent="0.35">
      <c r="A324" s="11" t="s">
        <v>25</v>
      </c>
      <c r="B324" s="1" t="s">
        <v>1</v>
      </c>
      <c r="C324" s="39">
        <v>84.226342298352392</v>
      </c>
      <c r="D324" s="7">
        <v>13</v>
      </c>
      <c r="E324" s="10">
        <f t="shared" si="16"/>
        <v>13</v>
      </c>
    </row>
    <row r="325" spans="1:5" x14ac:dyDescent="0.35">
      <c r="A325" s="11" t="s">
        <v>24</v>
      </c>
      <c r="B325" s="1" t="s">
        <v>1</v>
      </c>
      <c r="C325" s="39">
        <v>84.22743369199452</v>
      </c>
      <c r="D325" s="7">
        <v>13</v>
      </c>
      <c r="E325" s="10">
        <f t="shared" si="16"/>
        <v>13</v>
      </c>
    </row>
    <row r="326" spans="1:5" x14ac:dyDescent="0.35">
      <c r="A326" s="11" t="s">
        <v>24</v>
      </c>
      <c r="B326" s="4" t="s">
        <v>2</v>
      </c>
      <c r="C326" s="39">
        <v>84.248875029588817</v>
      </c>
      <c r="D326" s="7">
        <v>13</v>
      </c>
      <c r="E326" s="10">
        <f t="shared" si="16"/>
        <v>13</v>
      </c>
    </row>
    <row r="327" spans="1:5" x14ac:dyDescent="0.35">
      <c r="A327" s="11" t="s">
        <v>27</v>
      </c>
      <c r="B327" s="1" t="s">
        <v>1</v>
      </c>
      <c r="C327" s="39">
        <v>84.490891569730593</v>
      </c>
      <c r="D327" s="7">
        <v>13</v>
      </c>
      <c r="E327" s="10">
        <f t="shared" si="16"/>
        <v>13</v>
      </c>
    </row>
    <row r="328" spans="1:5" x14ac:dyDescent="0.35">
      <c r="A328" s="11" t="s">
        <v>25</v>
      </c>
      <c r="B328" s="1" t="s">
        <v>1</v>
      </c>
      <c r="C328" s="39">
        <v>84.498906491789967</v>
      </c>
      <c r="D328" s="7">
        <v>13</v>
      </c>
      <c r="E328" s="10">
        <f t="shared" si="16"/>
        <v>13</v>
      </c>
    </row>
    <row r="329" spans="1:5" x14ac:dyDescent="0.35">
      <c r="A329" s="11" t="s">
        <v>26</v>
      </c>
      <c r="B329" s="4" t="s">
        <v>29</v>
      </c>
      <c r="C329" s="39">
        <v>84.590492608258501</v>
      </c>
      <c r="D329" s="7">
        <v>13</v>
      </c>
      <c r="E329" s="10">
        <f t="shared" si="16"/>
        <v>13</v>
      </c>
    </row>
    <row r="330" spans="1:5" x14ac:dyDescent="0.35">
      <c r="A330" s="11" t="s">
        <v>24</v>
      </c>
      <c r="B330" s="1" t="s">
        <v>1</v>
      </c>
      <c r="C330" s="39">
        <v>84.643561624106951</v>
      </c>
      <c r="D330" s="7">
        <v>13</v>
      </c>
      <c r="E330" s="10">
        <f t="shared" si="16"/>
        <v>13</v>
      </c>
    </row>
    <row r="331" spans="1:5" x14ac:dyDescent="0.35">
      <c r="A331" s="11" t="s">
        <v>27</v>
      </c>
      <c r="B331" s="4" t="s">
        <v>2</v>
      </c>
      <c r="C331" s="39">
        <v>84.748960691358661</v>
      </c>
      <c r="D331" s="7">
        <v>13</v>
      </c>
      <c r="E331" s="10">
        <f t="shared" si="16"/>
        <v>13</v>
      </c>
    </row>
    <row r="332" spans="1:5" x14ac:dyDescent="0.35">
      <c r="A332" s="11" t="s">
        <v>28</v>
      </c>
      <c r="B332" s="4" t="s">
        <v>29</v>
      </c>
      <c r="C332" s="39">
        <v>84.839546363655245</v>
      </c>
      <c r="D332" s="7">
        <v>13</v>
      </c>
      <c r="E332" s="10">
        <f t="shared" si="16"/>
        <v>13</v>
      </c>
    </row>
    <row r="333" spans="1:5" x14ac:dyDescent="0.35">
      <c r="A333" s="11" t="s">
        <v>27</v>
      </c>
      <c r="B333" s="1" t="s">
        <v>1</v>
      </c>
      <c r="C333" s="39">
        <v>84.864148195338203</v>
      </c>
      <c r="D333" s="7">
        <v>13</v>
      </c>
      <c r="E333" s="10">
        <f t="shared" si="16"/>
        <v>13</v>
      </c>
    </row>
    <row r="334" spans="1:5" x14ac:dyDescent="0.35">
      <c r="A334" s="11" t="s">
        <v>26</v>
      </c>
      <c r="B334" s="4" t="s">
        <v>29</v>
      </c>
      <c r="C334" s="39">
        <v>84.873709258390591</v>
      </c>
      <c r="D334" s="7">
        <v>13</v>
      </c>
      <c r="E334" s="10">
        <f t="shared" si="16"/>
        <v>13</v>
      </c>
    </row>
    <row r="335" spans="1:5" x14ac:dyDescent="0.35">
      <c r="A335" s="11" t="s">
        <v>27</v>
      </c>
      <c r="B335" s="1" t="s">
        <v>1</v>
      </c>
      <c r="C335" s="39">
        <v>84.888147486781236</v>
      </c>
      <c r="D335" s="7">
        <v>13</v>
      </c>
      <c r="E335" s="10">
        <f t="shared" si="16"/>
        <v>13</v>
      </c>
    </row>
    <row r="336" spans="1:5" x14ac:dyDescent="0.35">
      <c r="A336" s="11" t="s">
        <v>26</v>
      </c>
      <c r="B336" s="4" t="s">
        <v>2</v>
      </c>
      <c r="C336" s="39">
        <v>84.891558091912884</v>
      </c>
      <c r="D336" s="7">
        <v>13</v>
      </c>
      <c r="E336" s="10">
        <f t="shared" si="16"/>
        <v>13</v>
      </c>
    </row>
    <row r="337" spans="1:5" x14ac:dyDescent="0.35">
      <c r="A337" s="11" t="s">
        <v>27</v>
      </c>
      <c r="B337" s="4" t="s">
        <v>29</v>
      </c>
      <c r="C337" s="39">
        <v>84.973878731107106</v>
      </c>
      <c r="D337" s="7">
        <v>13</v>
      </c>
      <c r="E337" s="10">
        <f t="shared" si="16"/>
        <v>13</v>
      </c>
    </row>
    <row r="338" spans="1:5" x14ac:dyDescent="0.35">
      <c r="A338" s="11" t="s">
        <v>28</v>
      </c>
      <c r="B338" s="1" t="s">
        <v>1</v>
      </c>
      <c r="C338" s="39">
        <v>84.995536073693074</v>
      </c>
      <c r="D338" s="7">
        <v>13</v>
      </c>
      <c r="E338" s="10">
        <f t="shared" si="16"/>
        <v>13</v>
      </c>
    </row>
    <row r="339" spans="1:5" x14ac:dyDescent="0.35">
      <c r="A339" s="11" t="s">
        <v>24</v>
      </c>
      <c r="B339" s="1" t="s">
        <v>1</v>
      </c>
      <c r="C339" s="39">
        <v>85.055585461377632</v>
      </c>
      <c r="D339" s="7">
        <v>14</v>
      </c>
      <c r="E339" s="10">
        <f t="shared" si="16"/>
        <v>14</v>
      </c>
    </row>
    <row r="340" spans="1:5" x14ac:dyDescent="0.35">
      <c r="A340" s="11" t="s">
        <v>28</v>
      </c>
      <c r="B340" s="4" t="s">
        <v>2</v>
      </c>
      <c r="C340" s="39">
        <v>85.076117304270156</v>
      </c>
      <c r="D340" s="7">
        <v>14</v>
      </c>
      <c r="E340" s="10">
        <f t="shared" si="16"/>
        <v>14</v>
      </c>
    </row>
    <row r="341" spans="1:5" x14ac:dyDescent="0.35">
      <c r="A341" s="11" t="s">
        <v>27</v>
      </c>
      <c r="B341" s="4" t="s">
        <v>29</v>
      </c>
      <c r="C341" s="39">
        <v>85.120728019392118</v>
      </c>
      <c r="D341" s="7">
        <v>14</v>
      </c>
      <c r="E341" s="10">
        <f t="shared" si="16"/>
        <v>14</v>
      </c>
    </row>
    <row r="342" spans="1:5" x14ac:dyDescent="0.35">
      <c r="A342" s="11" t="s">
        <v>24</v>
      </c>
      <c r="B342" s="1" t="s">
        <v>1</v>
      </c>
      <c r="C342" s="39">
        <v>85.13920213052188</v>
      </c>
      <c r="D342" s="7">
        <v>14</v>
      </c>
      <c r="E342" s="10">
        <f t="shared" si="16"/>
        <v>14</v>
      </c>
    </row>
    <row r="343" spans="1:5" x14ac:dyDescent="0.35">
      <c r="A343" s="11" t="s">
        <v>27</v>
      </c>
      <c r="B343" s="4" t="s">
        <v>2</v>
      </c>
      <c r="C343" s="39">
        <v>85.156135785000515</v>
      </c>
      <c r="D343" s="7">
        <v>14</v>
      </c>
      <c r="E343" s="10">
        <f t="shared" si="16"/>
        <v>14</v>
      </c>
    </row>
    <row r="344" spans="1:5" x14ac:dyDescent="0.35">
      <c r="A344" s="11" t="s">
        <v>26</v>
      </c>
      <c r="B344" s="4" t="s">
        <v>29</v>
      </c>
      <c r="C344" s="39">
        <v>85.255503765511094</v>
      </c>
      <c r="D344" s="7">
        <v>14</v>
      </c>
      <c r="E344" s="10">
        <f t="shared" si="16"/>
        <v>14</v>
      </c>
    </row>
    <row r="345" spans="1:5" x14ac:dyDescent="0.35">
      <c r="A345" s="11" t="s">
        <v>27</v>
      </c>
      <c r="B345" s="4" t="s">
        <v>2</v>
      </c>
      <c r="C345" s="39">
        <v>85.286574378260411</v>
      </c>
      <c r="D345" s="7">
        <v>14</v>
      </c>
      <c r="E345" s="10">
        <f t="shared" si="16"/>
        <v>14</v>
      </c>
    </row>
    <row r="346" spans="1:5" x14ac:dyDescent="0.35">
      <c r="A346" s="11" t="s">
        <v>24</v>
      </c>
      <c r="B346" s="4" t="s">
        <v>29</v>
      </c>
      <c r="C346" s="39">
        <v>85.518522812053561</v>
      </c>
      <c r="D346" s="7">
        <v>14</v>
      </c>
      <c r="E346" s="10">
        <f t="shared" si="16"/>
        <v>14</v>
      </c>
    </row>
    <row r="347" spans="1:5" x14ac:dyDescent="0.35">
      <c r="A347" s="11" t="s">
        <v>25</v>
      </c>
      <c r="B347" s="4" t="s">
        <v>29</v>
      </c>
      <c r="C347" s="39">
        <v>85.548845365410671</v>
      </c>
      <c r="D347" s="7">
        <v>14</v>
      </c>
      <c r="E347" s="10">
        <f t="shared" si="16"/>
        <v>14</v>
      </c>
    </row>
    <row r="348" spans="1:5" x14ac:dyDescent="0.35">
      <c r="A348" s="11" t="s">
        <v>27</v>
      </c>
      <c r="B348" s="4" t="s">
        <v>2</v>
      </c>
      <c r="C348" s="39">
        <v>85.654510459862649</v>
      </c>
      <c r="D348" s="7">
        <v>14</v>
      </c>
      <c r="E348" s="10">
        <f t="shared" si="16"/>
        <v>14</v>
      </c>
    </row>
    <row r="349" spans="1:5" x14ac:dyDescent="0.35">
      <c r="A349" s="11" t="s">
        <v>27</v>
      </c>
      <c r="B349" s="1" t="s">
        <v>1</v>
      </c>
      <c r="C349" s="39">
        <v>85.814376891066786</v>
      </c>
      <c r="D349" s="7">
        <v>14</v>
      </c>
      <c r="E349" s="10">
        <f t="shared" si="16"/>
        <v>14</v>
      </c>
    </row>
    <row r="350" spans="1:5" x14ac:dyDescent="0.35">
      <c r="A350" s="11" t="s">
        <v>26</v>
      </c>
      <c r="B350" s="4" t="s">
        <v>29</v>
      </c>
      <c r="C350" s="39">
        <v>85.88177044846816</v>
      </c>
      <c r="D350" s="7">
        <v>14</v>
      </c>
      <c r="E350" s="10">
        <f t="shared" ref="E350:E401" si="17">D350</f>
        <v>14</v>
      </c>
    </row>
    <row r="351" spans="1:5" x14ac:dyDescent="0.35">
      <c r="A351" s="11" t="s">
        <v>25</v>
      </c>
      <c r="B351" s="4" t="s">
        <v>2</v>
      </c>
      <c r="C351" s="39">
        <v>85.920014700677712</v>
      </c>
      <c r="D351" s="7">
        <v>14</v>
      </c>
      <c r="E351" s="10">
        <f t="shared" si="17"/>
        <v>14</v>
      </c>
    </row>
    <row r="352" spans="1:5" x14ac:dyDescent="0.35">
      <c r="A352" s="11" t="s">
        <v>24</v>
      </c>
      <c r="B352" s="1" t="s">
        <v>1</v>
      </c>
      <c r="C352" s="39">
        <v>85.956599125056528</v>
      </c>
      <c r="D352" s="7">
        <v>14</v>
      </c>
      <c r="E352" s="10">
        <f t="shared" si="17"/>
        <v>14</v>
      </c>
    </row>
    <row r="353" spans="1:5" x14ac:dyDescent="0.35">
      <c r="A353" s="11" t="s">
        <v>26</v>
      </c>
      <c r="B353" s="4" t="s">
        <v>29</v>
      </c>
      <c r="C353" s="39">
        <v>86.000414032314438</v>
      </c>
      <c r="D353" s="7">
        <v>14</v>
      </c>
      <c r="E353" s="10">
        <f t="shared" si="17"/>
        <v>14</v>
      </c>
    </row>
    <row r="354" spans="1:5" x14ac:dyDescent="0.35">
      <c r="A354" s="11" t="s">
        <v>25</v>
      </c>
      <c r="B354" s="4" t="s">
        <v>29</v>
      </c>
      <c r="C354" s="39">
        <v>86.108293746365234</v>
      </c>
      <c r="D354" s="7">
        <v>14</v>
      </c>
      <c r="E354" s="10">
        <f t="shared" si="17"/>
        <v>14</v>
      </c>
    </row>
    <row r="355" spans="1:5" x14ac:dyDescent="0.35">
      <c r="A355" s="11" t="s">
        <v>24</v>
      </c>
      <c r="B355" s="1" t="s">
        <v>1</v>
      </c>
      <c r="C355" s="39">
        <v>86.169625521579292</v>
      </c>
      <c r="D355" s="7">
        <v>14</v>
      </c>
      <c r="E355" s="10">
        <f t="shared" si="17"/>
        <v>14</v>
      </c>
    </row>
    <row r="356" spans="1:5" x14ac:dyDescent="0.35">
      <c r="A356" s="11" t="s">
        <v>24</v>
      </c>
      <c r="B356" s="1" t="s">
        <v>1</v>
      </c>
      <c r="C356" s="39">
        <v>86.181926437420771</v>
      </c>
      <c r="D356" s="7">
        <v>14</v>
      </c>
      <c r="E356" s="10">
        <f t="shared" si="17"/>
        <v>14</v>
      </c>
    </row>
    <row r="357" spans="1:5" x14ac:dyDescent="0.35">
      <c r="A357" s="11" t="s">
        <v>25</v>
      </c>
      <c r="B357" s="4" t="s">
        <v>29</v>
      </c>
      <c r="C357" s="39">
        <v>86.332684279186651</v>
      </c>
      <c r="D357" s="7">
        <v>14</v>
      </c>
      <c r="E357" s="10">
        <f t="shared" si="17"/>
        <v>14</v>
      </c>
    </row>
    <row r="358" spans="1:5" x14ac:dyDescent="0.35">
      <c r="A358" s="11" t="s">
        <v>24</v>
      </c>
      <c r="B358" s="4" t="s">
        <v>29</v>
      </c>
      <c r="C358" s="39">
        <v>86.350292096612975</v>
      </c>
      <c r="D358" s="7">
        <v>14</v>
      </c>
      <c r="E358" s="10">
        <f t="shared" si="17"/>
        <v>14</v>
      </c>
    </row>
    <row r="359" spans="1:5" x14ac:dyDescent="0.35">
      <c r="A359" s="11" t="s">
        <v>25</v>
      </c>
      <c r="B359" s="1" t="s">
        <v>1</v>
      </c>
      <c r="C359" s="39">
        <v>86.511470473924419</v>
      </c>
      <c r="D359" s="7">
        <v>14</v>
      </c>
      <c r="E359" s="10">
        <f t="shared" si="17"/>
        <v>14</v>
      </c>
    </row>
    <row r="360" spans="1:5" x14ac:dyDescent="0.35">
      <c r="A360" s="11" t="s">
        <v>28</v>
      </c>
      <c r="B360" s="1" t="s">
        <v>1</v>
      </c>
      <c r="C360" s="39">
        <v>86.564232535311021</v>
      </c>
      <c r="D360" s="7">
        <v>14</v>
      </c>
      <c r="E360" s="10">
        <f t="shared" si="17"/>
        <v>14</v>
      </c>
    </row>
    <row r="361" spans="1:5" x14ac:dyDescent="0.35">
      <c r="A361" s="11" t="s">
        <v>25</v>
      </c>
      <c r="B361" s="1" t="s">
        <v>1</v>
      </c>
      <c r="C361" s="39">
        <v>86.601840141229331</v>
      </c>
      <c r="D361" s="7">
        <v>14</v>
      </c>
      <c r="E361" s="10">
        <f t="shared" si="17"/>
        <v>14</v>
      </c>
    </row>
    <row r="362" spans="1:5" x14ac:dyDescent="0.35">
      <c r="A362" s="11" t="s">
        <v>24</v>
      </c>
      <c r="B362" s="4" t="s">
        <v>2</v>
      </c>
      <c r="C362" s="39">
        <v>86.657523954345379</v>
      </c>
      <c r="D362" s="7">
        <v>14</v>
      </c>
      <c r="E362" s="10">
        <f t="shared" si="17"/>
        <v>14</v>
      </c>
    </row>
    <row r="363" spans="1:5" x14ac:dyDescent="0.35">
      <c r="A363" s="11" t="s">
        <v>27</v>
      </c>
      <c r="B363" s="1" t="s">
        <v>1</v>
      </c>
      <c r="C363" s="39">
        <v>86.781669981137384</v>
      </c>
      <c r="D363" s="7">
        <v>14</v>
      </c>
      <c r="E363" s="10">
        <f t="shared" si="17"/>
        <v>14</v>
      </c>
    </row>
    <row r="364" spans="1:5" x14ac:dyDescent="0.35">
      <c r="A364" s="11" t="s">
        <v>24</v>
      </c>
      <c r="B364" s="4" t="s">
        <v>29</v>
      </c>
      <c r="C364" s="39">
        <v>86.86239218339324</v>
      </c>
      <c r="D364" s="7">
        <v>14</v>
      </c>
      <c r="E364" s="10">
        <f t="shared" si="17"/>
        <v>14</v>
      </c>
    </row>
    <row r="365" spans="1:5" x14ac:dyDescent="0.35">
      <c r="A365" s="11" t="s">
        <v>24</v>
      </c>
      <c r="B365" s="4" t="s">
        <v>29</v>
      </c>
      <c r="C365" s="39">
        <v>86.95659764460288</v>
      </c>
      <c r="D365" s="7">
        <v>14</v>
      </c>
      <c r="E365" s="10">
        <f t="shared" si="17"/>
        <v>14</v>
      </c>
    </row>
    <row r="366" spans="1:5" x14ac:dyDescent="0.35">
      <c r="A366" s="11" t="s">
        <v>25</v>
      </c>
      <c r="B366" s="1" t="s">
        <v>1</v>
      </c>
      <c r="C366" s="39">
        <v>86.962636689422652</v>
      </c>
      <c r="D366" s="7">
        <v>14</v>
      </c>
      <c r="E366" s="10">
        <f t="shared" si="17"/>
        <v>14</v>
      </c>
    </row>
    <row r="367" spans="1:5" x14ac:dyDescent="0.35">
      <c r="A367" s="11" t="s">
        <v>24</v>
      </c>
      <c r="B367" s="1" t="s">
        <v>1</v>
      </c>
      <c r="C367" s="39">
        <v>87.012408786977176</v>
      </c>
      <c r="D367" s="7">
        <v>14</v>
      </c>
      <c r="E367" s="10">
        <f t="shared" si="17"/>
        <v>14</v>
      </c>
    </row>
    <row r="368" spans="1:5" x14ac:dyDescent="0.35">
      <c r="A368" s="11" t="s">
        <v>28</v>
      </c>
      <c r="B368" s="1" t="s">
        <v>1</v>
      </c>
      <c r="C368" s="39">
        <v>87.07391336618457</v>
      </c>
      <c r="D368" s="7">
        <v>14</v>
      </c>
      <c r="E368" s="10">
        <f t="shared" si="17"/>
        <v>14</v>
      </c>
    </row>
    <row r="369" spans="1:5" x14ac:dyDescent="0.35">
      <c r="A369" s="11" t="s">
        <v>24</v>
      </c>
      <c r="B369" s="4" t="s">
        <v>2</v>
      </c>
      <c r="C369" s="39">
        <v>87.126072887331247</v>
      </c>
      <c r="D369" s="7">
        <v>14</v>
      </c>
      <c r="E369" s="10">
        <f t="shared" si="17"/>
        <v>14</v>
      </c>
    </row>
    <row r="370" spans="1:5" x14ac:dyDescent="0.35">
      <c r="A370" s="11" t="s">
        <v>26</v>
      </c>
      <c r="B370" s="1" t="s">
        <v>1</v>
      </c>
      <c r="C370" s="39">
        <v>87.148980785132153</v>
      </c>
      <c r="D370" s="7">
        <v>14</v>
      </c>
      <c r="E370" s="10">
        <f t="shared" si="17"/>
        <v>14</v>
      </c>
    </row>
    <row r="371" spans="1:5" x14ac:dyDescent="0.35">
      <c r="A371" s="11" t="s">
        <v>26</v>
      </c>
      <c r="B371" s="4" t="s">
        <v>29</v>
      </c>
      <c r="C371" s="39">
        <v>87.343714969465509</v>
      </c>
      <c r="D371" s="7">
        <v>14</v>
      </c>
      <c r="E371" s="10">
        <f t="shared" si="17"/>
        <v>14</v>
      </c>
    </row>
    <row r="372" spans="1:5" x14ac:dyDescent="0.35">
      <c r="A372" s="11" t="s">
        <v>25</v>
      </c>
      <c r="B372" s="4" t="s">
        <v>29</v>
      </c>
      <c r="C372" s="39">
        <v>87.405251380987465</v>
      </c>
      <c r="D372" s="7">
        <v>14</v>
      </c>
      <c r="E372" s="10">
        <f t="shared" si="17"/>
        <v>14</v>
      </c>
    </row>
    <row r="373" spans="1:5" x14ac:dyDescent="0.35">
      <c r="A373" s="11" t="s">
        <v>25</v>
      </c>
      <c r="B373" s="1" t="s">
        <v>1</v>
      </c>
      <c r="C373" s="39">
        <v>87.44632870919304</v>
      </c>
      <c r="D373" s="7">
        <v>14</v>
      </c>
      <c r="E373" s="10">
        <f t="shared" si="17"/>
        <v>14</v>
      </c>
    </row>
    <row r="374" spans="1:5" x14ac:dyDescent="0.35">
      <c r="A374" s="11" t="s">
        <v>28</v>
      </c>
      <c r="B374" s="4" t="s">
        <v>29</v>
      </c>
      <c r="C374" s="39">
        <v>87.493304110539611</v>
      </c>
      <c r="D374" s="7">
        <v>14</v>
      </c>
      <c r="E374" s="10">
        <f t="shared" si="17"/>
        <v>14</v>
      </c>
    </row>
    <row r="375" spans="1:5" x14ac:dyDescent="0.35">
      <c r="A375" s="11" t="s">
        <v>27</v>
      </c>
      <c r="B375" s="1" t="s">
        <v>1</v>
      </c>
      <c r="C375" s="39">
        <v>87.50007984606782</v>
      </c>
      <c r="D375" s="7">
        <v>14</v>
      </c>
      <c r="E375" s="10">
        <f t="shared" si="17"/>
        <v>14</v>
      </c>
    </row>
    <row r="376" spans="1:5" x14ac:dyDescent="0.35">
      <c r="A376" s="11" t="s">
        <v>25</v>
      </c>
      <c r="B376" s="4" t="s">
        <v>2</v>
      </c>
      <c r="C376" s="39">
        <v>87.516109690186568</v>
      </c>
      <c r="D376" s="7">
        <v>14</v>
      </c>
      <c r="E376" s="10">
        <f t="shared" si="17"/>
        <v>14</v>
      </c>
    </row>
    <row r="377" spans="1:5" x14ac:dyDescent="0.35">
      <c r="A377" s="11" t="s">
        <v>25</v>
      </c>
      <c r="B377" s="4" t="s">
        <v>2</v>
      </c>
      <c r="C377" s="39">
        <v>87.603671292599756</v>
      </c>
      <c r="D377" s="7">
        <v>14</v>
      </c>
      <c r="E377" s="10">
        <f t="shared" si="17"/>
        <v>14</v>
      </c>
    </row>
    <row r="378" spans="1:5" x14ac:dyDescent="0.35">
      <c r="A378" s="11" t="s">
        <v>26</v>
      </c>
      <c r="B378" s="4" t="s">
        <v>29</v>
      </c>
      <c r="C378" s="39">
        <v>87.645621735719033</v>
      </c>
      <c r="D378" s="7">
        <v>14</v>
      </c>
      <c r="E378" s="10">
        <f t="shared" si="17"/>
        <v>14</v>
      </c>
    </row>
    <row r="379" spans="1:5" x14ac:dyDescent="0.35">
      <c r="A379" s="11" t="s">
        <v>25</v>
      </c>
      <c r="B379" s="4" t="s">
        <v>29</v>
      </c>
      <c r="C379" s="39">
        <v>87.741491572232917</v>
      </c>
      <c r="D379" s="7">
        <v>14</v>
      </c>
      <c r="E379" s="10">
        <f t="shared" si="17"/>
        <v>14</v>
      </c>
    </row>
    <row r="380" spans="1:5" x14ac:dyDescent="0.35">
      <c r="A380" s="11" t="s">
        <v>27</v>
      </c>
      <c r="B380" s="4" t="s">
        <v>29</v>
      </c>
      <c r="C380" s="39">
        <v>87.760877451801207</v>
      </c>
      <c r="D380" s="7">
        <v>14</v>
      </c>
      <c r="E380" s="10">
        <f t="shared" si="17"/>
        <v>14</v>
      </c>
    </row>
    <row r="381" spans="1:5" x14ac:dyDescent="0.35">
      <c r="A381" s="11" t="s">
        <v>27</v>
      </c>
      <c r="B381" s="4" t="s">
        <v>2</v>
      </c>
      <c r="C381" s="39">
        <v>87.847700089769205</v>
      </c>
      <c r="D381" s="7">
        <v>14</v>
      </c>
      <c r="E381" s="10">
        <f t="shared" si="17"/>
        <v>14</v>
      </c>
    </row>
    <row r="382" spans="1:5" x14ac:dyDescent="0.35">
      <c r="A382" s="11" t="s">
        <v>27</v>
      </c>
      <c r="B382" s="1" t="s">
        <v>1</v>
      </c>
      <c r="C382" s="39">
        <v>87.893959264038131</v>
      </c>
      <c r="D382" s="7">
        <v>14</v>
      </c>
      <c r="E382" s="10">
        <f t="shared" si="17"/>
        <v>14</v>
      </c>
    </row>
    <row r="383" spans="1:5" x14ac:dyDescent="0.35">
      <c r="A383" s="11" t="s">
        <v>26</v>
      </c>
      <c r="B383" s="4" t="s">
        <v>29</v>
      </c>
      <c r="C383" s="39">
        <v>87.920039024611469</v>
      </c>
      <c r="D383" s="7">
        <v>14</v>
      </c>
      <c r="E383" s="10">
        <f t="shared" si="17"/>
        <v>14</v>
      </c>
    </row>
    <row r="384" spans="1:5" x14ac:dyDescent="0.35">
      <c r="A384" s="11" t="s">
        <v>28</v>
      </c>
      <c r="B384" s="1" t="s">
        <v>1</v>
      </c>
      <c r="C384" s="39">
        <v>88.075937785179121</v>
      </c>
      <c r="D384" s="7">
        <v>14</v>
      </c>
      <c r="E384" s="10">
        <f t="shared" si="17"/>
        <v>14</v>
      </c>
    </row>
    <row r="385" spans="1:5" x14ac:dyDescent="0.35">
      <c r="A385" s="11" t="s">
        <v>26</v>
      </c>
      <c r="B385" s="4" t="s">
        <v>29</v>
      </c>
      <c r="C385" s="39">
        <v>88.309211807500105</v>
      </c>
      <c r="D385" s="7">
        <v>14</v>
      </c>
      <c r="E385" s="10">
        <f t="shared" si="17"/>
        <v>14</v>
      </c>
    </row>
    <row r="386" spans="1:5" x14ac:dyDescent="0.35">
      <c r="A386" s="11" t="s">
        <v>28</v>
      </c>
      <c r="B386" s="1" t="s">
        <v>1</v>
      </c>
      <c r="C386" s="39">
        <v>88.398137651965953</v>
      </c>
      <c r="D386" s="7">
        <v>14</v>
      </c>
      <c r="E386" s="10">
        <f t="shared" si="17"/>
        <v>14</v>
      </c>
    </row>
    <row r="387" spans="1:5" x14ac:dyDescent="0.35">
      <c r="A387" s="11" t="s">
        <v>25</v>
      </c>
      <c r="B387" s="4" t="s">
        <v>2</v>
      </c>
      <c r="C387" s="39">
        <v>88.45486738398904</v>
      </c>
      <c r="D387" s="7">
        <v>14</v>
      </c>
      <c r="E387" s="10">
        <f t="shared" si="17"/>
        <v>14</v>
      </c>
    </row>
    <row r="388" spans="1:5" x14ac:dyDescent="0.35">
      <c r="A388" s="11" t="s">
        <v>27</v>
      </c>
      <c r="B388" s="4" t="s">
        <v>29</v>
      </c>
      <c r="C388" s="39">
        <v>88.981783139461186</v>
      </c>
      <c r="D388" s="7">
        <v>14</v>
      </c>
      <c r="E388" s="10">
        <f t="shared" si="17"/>
        <v>14</v>
      </c>
    </row>
    <row r="389" spans="1:5" x14ac:dyDescent="0.35">
      <c r="A389" s="11" t="s">
        <v>24</v>
      </c>
      <c r="B389" s="1" t="s">
        <v>1</v>
      </c>
      <c r="C389" s="39">
        <v>89.004497769637965</v>
      </c>
      <c r="D389" s="7">
        <v>14</v>
      </c>
      <c r="E389" s="10">
        <f t="shared" si="17"/>
        <v>14</v>
      </c>
    </row>
    <row r="390" spans="1:5" x14ac:dyDescent="0.35">
      <c r="A390" s="11" t="s">
        <v>25</v>
      </c>
      <c r="B390" s="4" t="s">
        <v>2</v>
      </c>
      <c r="C390" s="39">
        <v>89.287123248213902</v>
      </c>
      <c r="D390" s="7">
        <v>14</v>
      </c>
      <c r="E390" s="10">
        <f t="shared" si="17"/>
        <v>14</v>
      </c>
    </row>
    <row r="391" spans="1:5" x14ac:dyDescent="0.35">
      <c r="A391" s="11" t="s">
        <v>24</v>
      </c>
      <c r="B391" s="4" t="s">
        <v>29</v>
      </c>
      <c r="C391" s="39">
        <v>89.469877113588154</v>
      </c>
      <c r="D391" s="7">
        <v>14</v>
      </c>
      <c r="E391" s="10">
        <f t="shared" si="17"/>
        <v>14</v>
      </c>
    </row>
    <row r="392" spans="1:5" x14ac:dyDescent="0.35">
      <c r="A392" s="11" t="s">
        <v>27</v>
      </c>
      <c r="B392" s="4" t="s">
        <v>29</v>
      </c>
      <c r="C392" s="39">
        <v>89.728296390676405</v>
      </c>
      <c r="D392" s="7">
        <v>14</v>
      </c>
      <c r="E392" s="10">
        <f t="shared" si="17"/>
        <v>14</v>
      </c>
    </row>
    <row r="393" spans="1:5" x14ac:dyDescent="0.35">
      <c r="A393" s="11" t="s">
        <v>27</v>
      </c>
      <c r="B393" s="4" t="s">
        <v>29</v>
      </c>
      <c r="C393" s="39">
        <v>89.776294973562472</v>
      </c>
      <c r="D393" s="7">
        <v>14</v>
      </c>
      <c r="E393" s="10">
        <f t="shared" si="17"/>
        <v>14</v>
      </c>
    </row>
    <row r="394" spans="1:5" x14ac:dyDescent="0.35">
      <c r="A394" s="11" t="s">
        <v>28</v>
      </c>
      <c r="B394" s="4" t="s">
        <v>29</v>
      </c>
      <c r="C394" s="39">
        <v>89.846348802966531</v>
      </c>
      <c r="D394" s="7">
        <v>14</v>
      </c>
      <c r="E394" s="10">
        <f t="shared" si="17"/>
        <v>14</v>
      </c>
    </row>
    <row r="395" spans="1:5" x14ac:dyDescent="0.35">
      <c r="A395" s="11" t="s">
        <v>27</v>
      </c>
      <c r="B395" s="1" t="s">
        <v>1</v>
      </c>
      <c r="C395" s="39">
        <v>89.898758435156196</v>
      </c>
      <c r="D395" s="7">
        <v>14</v>
      </c>
      <c r="E395" s="10">
        <f t="shared" si="17"/>
        <v>14</v>
      </c>
    </row>
    <row r="396" spans="1:5" x14ac:dyDescent="0.35">
      <c r="A396" s="11" t="s">
        <v>24</v>
      </c>
      <c r="B396" s="4" t="s">
        <v>2</v>
      </c>
      <c r="C396" s="39">
        <v>90</v>
      </c>
      <c r="D396" s="7">
        <v>14</v>
      </c>
      <c r="E396" s="10">
        <f t="shared" si="17"/>
        <v>14</v>
      </c>
    </row>
    <row r="397" spans="1:5" x14ac:dyDescent="0.35">
      <c r="A397" s="11" t="s">
        <v>24</v>
      </c>
      <c r="B397" s="4" t="s">
        <v>2</v>
      </c>
      <c r="C397" s="39">
        <v>90</v>
      </c>
      <c r="D397" s="7">
        <v>14</v>
      </c>
      <c r="E397" s="10">
        <f t="shared" si="17"/>
        <v>14</v>
      </c>
    </row>
    <row r="398" spans="1:5" x14ac:dyDescent="0.35">
      <c r="A398" s="11" t="s">
        <v>26</v>
      </c>
      <c r="B398" s="4" t="s">
        <v>2</v>
      </c>
      <c r="C398" s="39">
        <v>90</v>
      </c>
      <c r="D398" s="7">
        <v>14</v>
      </c>
      <c r="E398" s="10">
        <f t="shared" si="17"/>
        <v>14</v>
      </c>
    </row>
    <row r="399" spans="1:5" x14ac:dyDescent="0.35">
      <c r="A399" s="11" t="s">
        <v>28</v>
      </c>
      <c r="B399" s="4" t="s">
        <v>2</v>
      </c>
      <c r="C399" s="39">
        <v>90</v>
      </c>
      <c r="D399" s="7">
        <v>14</v>
      </c>
      <c r="E399" s="10">
        <f t="shared" si="17"/>
        <v>14</v>
      </c>
    </row>
    <row r="400" spans="1:5" x14ac:dyDescent="0.35">
      <c r="A400" s="11" t="s">
        <v>28</v>
      </c>
      <c r="B400" s="4" t="s">
        <v>2</v>
      </c>
      <c r="C400" s="39">
        <v>90</v>
      </c>
      <c r="D400" s="7">
        <v>14</v>
      </c>
      <c r="E400" s="10">
        <f t="shared" si="17"/>
        <v>14</v>
      </c>
    </row>
    <row r="401" spans="1:5" x14ac:dyDescent="0.35">
      <c r="A401" s="11" t="s">
        <v>27</v>
      </c>
      <c r="B401" s="4" t="s">
        <v>2</v>
      </c>
      <c r="C401" s="39">
        <v>90</v>
      </c>
      <c r="D401" s="7">
        <v>14</v>
      </c>
      <c r="E401" s="10">
        <f t="shared" si="17"/>
        <v>14</v>
      </c>
    </row>
    <row r="402" spans="1:5" x14ac:dyDescent="0.35">
      <c r="A402" s="11" t="s">
        <v>28</v>
      </c>
      <c r="B402" s="1" t="s">
        <v>1</v>
      </c>
      <c r="C402" s="39">
        <v>90.014719009632245</v>
      </c>
      <c r="D402" s="7">
        <v>15</v>
      </c>
      <c r="E402" s="10" t="s">
        <v>540</v>
      </c>
    </row>
    <row r="403" spans="1:5" x14ac:dyDescent="0.35">
      <c r="A403" s="11" t="s">
        <v>24</v>
      </c>
      <c r="B403" s="4" t="s">
        <v>2</v>
      </c>
      <c r="C403" s="39">
        <v>90.029884833784308</v>
      </c>
      <c r="D403" s="7">
        <v>15</v>
      </c>
      <c r="E403" s="10" t="s">
        <v>540</v>
      </c>
    </row>
    <row r="404" spans="1:5" x14ac:dyDescent="0.35">
      <c r="A404" s="11" t="s">
        <v>25</v>
      </c>
      <c r="B404" s="4" t="s">
        <v>2</v>
      </c>
      <c r="C404" s="39">
        <v>90.111170922755264</v>
      </c>
      <c r="D404" s="7">
        <v>15</v>
      </c>
      <c r="E404" s="10" t="s">
        <v>540</v>
      </c>
    </row>
    <row r="405" spans="1:5" x14ac:dyDescent="0.35">
      <c r="A405" s="11" t="s">
        <v>25</v>
      </c>
      <c r="B405" s="4" t="s">
        <v>2</v>
      </c>
      <c r="C405" s="39">
        <v>90.278404261043761</v>
      </c>
      <c r="D405" s="7">
        <v>15</v>
      </c>
      <c r="E405" s="10" t="s">
        <v>540</v>
      </c>
    </row>
    <row r="406" spans="1:5" x14ac:dyDescent="0.35">
      <c r="A406" s="11" t="s">
        <v>26</v>
      </c>
      <c r="B406" s="4" t="s">
        <v>2</v>
      </c>
      <c r="C406" s="39">
        <v>90.347230272600427</v>
      </c>
      <c r="D406" s="7">
        <v>15</v>
      </c>
      <c r="E406" s="10" t="s">
        <v>540</v>
      </c>
    </row>
    <row r="407" spans="1:5" x14ac:dyDescent="0.35">
      <c r="A407" s="11" t="s">
        <v>24</v>
      </c>
      <c r="B407" s="4" t="s">
        <v>2</v>
      </c>
      <c r="C407" s="39">
        <v>90.38274604070466</v>
      </c>
      <c r="D407" s="7">
        <v>15</v>
      </c>
      <c r="E407" s="10" t="s">
        <v>540</v>
      </c>
    </row>
    <row r="408" spans="1:5" x14ac:dyDescent="0.35">
      <c r="A408" s="11" t="s">
        <v>27</v>
      </c>
      <c r="B408" s="4" t="s">
        <v>2</v>
      </c>
      <c r="C408" s="39">
        <v>90.404085060145007</v>
      </c>
      <c r="D408" s="7">
        <v>15</v>
      </c>
      <c r="E408" s="10" t="s">
        <v>540</v>
      </c>
    </row>
    <row r="409" spans="1:5" x14ac:dyDescent="0.35">
      <c r="A409" s="11" t="s">
        <v>28</v>
      </c>
      <c r="B409" s="4" t="s">
        <v>29</v>
      </c>
      <c r="C409" s="39">
        <v>90.610870049276855</v>
      </c>
      <c r="D409" s="7">
        <v>15</v>
      </c>
      <c r="E409" s="10" t="s">
        <v>540</v>
      </c>
    </row>
    <row r="410" spans="1:5" x14ac:dyDescent="0.35">
      <c r="A410" s="11" t="s">
        <v>28</v>
      </c>
      <c r="B410" s="1" t="s">
        <v>1</v>
      </c>
      <c r="C410" s="39">
        <v>90.871144695556723</v>
      </c>
      <c r="D410" s="7">
        <v>15</v>
      </c>
      <c r="E410" s="10" t="s">
        <v>540</v>
      </c>
    </row>
    <row r="411" spans="1:5" x14ac:dyDescent="0.35">
      <c r="A411" s="11" t="s">
        <v>25</v>
      </c>
      <c r="B411" s="4" t="s">
        <v>29</v>
      </c>
      <c r="C411" s="39">
        <v>91.180709407199174</v>
      </c>
      <c r="D411" s="7">
        <v>15</v>
      </c>
      <c r="E411" s="10" t="s">
        <v>540</v>
      </c>
    </row>
    <row r="412" spans="1:5" x14ac:dyDescent="0.35">
      <c r="A412" s="11" t="s">
        <v>25</v>
      </c>
      <c r="B412" s="4" t="s">
        <v>29</v>
      </c>
      <c r="C412" s="39">
        <v>91.424781405366957</v>
      </c>
      <c r="D412" s="7">
        <v>15</v>
      </c>
      <c r="E412" s="10" t="s">
        <v>540</v>
      </c>
    </row>
    <row r="413" spans="1:5" x14ac:dyDescent="0.35">
      <c r="A413" s="11" t="s">
        <v>27</v>
      </c>
      <c r="B413" s="4" t="s">
        <v>2</v>
      </c>
      <c r="C413" s="39">
        <v>91.453050774434814</v>
      </c>
      <c r="D413" s="7">
        <v>15</v>
      </c>
      <c r="E413" s="10" t="s">
        <v>540</v>
      </c>
    </row>
    <row r="414" spans="1:5" x14ac:dyDescent="0.35">
      <c r="A414" s="11" t="s">
        <v>27</v>
      </c>
      <c r="B414" s="4" t="s">
        <v>29</v>
      </c>
      <c r="C414" s="39">
        <v>91.628753782133572</v>
      </c>
      <c r="D414" s="7">
        <v>15</v>
      </c>
      <c r="E414" s="10" t="s">
        <v>540</v>
      </c>
    </row>
    <row r="415" spans="1:5" x14ac:dyDescent="0.35">
      <c r="A415" s="11" t="s">
        <v>28</v>
      </c>
      <c r="B415" s="1" t="s">
        <v>1</v>
      </c>
      <c r="C415" s="39">
        <v>91.666429600154515</v>
      </c>
      <c r="D415" s="7">
        <v>15</v>
      </c>
      <c r="E415" s="10" t="s">
        <v>540</v>
      </c>
    </row>
    <row r="416" spans="1:5" x14ac:dyDescent="0.35">
      <c r="A416" s="11" t="s">
        <v>25</v>
      </c>
      <c r="B416" s="4" t="s">
        <v>29</v>
      </c>
      <c r="C416" s="39">
        <v>91.762313079088926</v>
      </c>
      <c r="D416" s="7">
        <v>15</v>
      </c>
      <c r="E416" s="10" t="s">
        <v>540</v>
      </c>
    </row>
    <row r="417" spans="1:5" x14ac:dyDescent="0.35">
      <c r="A417" s="11" t="s">
        <v>27</v>
      </c>
      <c r="B417" s="4" t="s">
        <v>2</v>
      </c>
      <c r="C417" s="39">
        <v>91.873783023474971</v>
      </c>
      <c r="D417" s="7">
        <v>15</v>
      </c>
      <c r="E417" s="10" t="s">
        <v>540</v>
      </c>
    </row>
    <row r="418" spans="1:5" x14ac:dyDescent="0.35">
      <c r="A418" s="11" t="s">
        <v>26</v>
      </c>
      <c r="B418" s="4" t="s">
        <v>2</v>
      </c>
      <c r="C418" s="39">
        <v>91.906797681149328</v>
      </c>
      <c r="D418" s="7">
        <v>15</v>
      </c>
      <c r="E418" s="10" t="s">
        <v>540</v>
      </c>
    </row>
    <row r="419" spans="1:5" x14ac:dyDescent="0.35">
      <c r="A419" s="11" t="s">
        <v>25</v>
      </c>
      <c r="B419" s="4" t="s">
        <v>2</v>
      </c>
      <c r="C419" s="39">
        <v>91.913198250113055</v>
      </c>
      <c r="D419" s="7">
        <v>15</v>
      </c>
      <c r="E419" s="10" t="s">
        <v>540</v>
      </c>
    </row>
    <row r="420" spans="1:5" x14ac:dyDescent="0.35">
      <c r="A420" s="11" t="s">
        <v>24</v>
      </c>
      <c r="B420" s="4" t="s">
        <v>29</v>
      </c>
      <c r="C420" s="39">
        <v>92.011441867798567</v>
      </c>
      <c r="D420" s="7">
        <v>15</v>
      </c>
      <c r="E420" s="10" t="s">
        <v>540</v>
      </c>
    </row>
    <row r="421" spans="1:5" x14ac:dyDescent="0.35">
      <c r="A421" s="11" t="s">
        <v>28</v>
      </c>
      <c r="B421" s="4" t="s">
        <v>29</v>
      </c>
      <c r="C421" s="39">
        <v>92.113906677768682</v>
      </c>
      <c r="D421" s="7">
        <v>15</v>
      </c>
      <c r="E421" s="10" t="s">
        <v>540</v>
      </c>
    </row>
    <row r="422" spans="1:5" x14ac:dyDescent="0.35">
      <c r="A422" s="11" t="s">
        <v>25</v>
      </c>
      <c r="B422" s="4" t="s">
        <v>2</v>
      </c>
      <c r="C422" s="39">
        <v>92.339251043158583</v>
      </c>
      <c r="D422" s="7">
        <v>15</v>
      </c>
      <c r="E422" s="10" t="s">
        <v>540</v>
      </c>
    </row>
    <row r="423" spans="1:5" x14ac:dyDescent="0.35">
      <c r="A423" s="11" t="s">
        <v>25</v>
      </c>
      <c r="B423" s="4" t="s">
        <v>2</v>
      </c>
      <c r="C423" s="39">
        <v>92.363852874841541</v>
      </c>
      <c r="D423" s="7">
        <v>15</v>
      </c>
      <c r="E423" s="10" t="s">
        <v>540</v>
      </c>
    </row>
    <row r="424" spans="1:5" x14ac:dyDescent="0.35">
      <c r="A424" s="11" t="s">
        <v>28</v>
      </c>
      <c r="B424" s="4" t="s">
        <v>29</v>
      </c>
      <c r="C424" s="39">
        <v>92.59720647794893</v>
      </c>
      <c r="D424" s="7">
        <v>15</v>
      </c>
      <c r="E424" s="10" t="s">
        <v>540</v>
      </c>
    </row>
    <row r="425" spans="1:5" x14ac:dyDescent="0.35">
      <c r="A425" s="11" t="s">
        <v>26</v>
      </c>
      <c r="B425" s="4" t="s">
        <v>2</v>
      </c>
      <c r="C425" s="39">
        <v>92.866985343862325</v>
      </c>
      <c r="D425" s="7">
        <v>15</v>
      </c>
      <c r="E425" s="10" t="s">
        <v>540</v>
      </c>
    </row>
    <row r="426" spans="1:5" x14ac:dyDescent="0.35">
      <c r="A426" s="11" t="s">
        <v>26</v>
      </c>
      <c r="B426" s="4" t="s">
        <v>2</v>
      </c>
      <c r="C426" s="39">
        <v>93.0436205836304</v>
      </c>
      <c r="D426" s="7">
        <v>15</v>
      </c>
      <c r="E426" s="10" t="s">
        <v>540</v>
      </c>
    </row>
    <row r="427" spans="1:5" x14ac:dyDescent="0.35">
      <c r="A427" s="11" t="s">
        <v>27</v>
      </c>
      <c r="B427" s="4" t="s">
        <v>29</v>
      </c>
      <c r="C427" s="39">
        <v>93.563339962274767</v>
      </c>
      <c r="D427" s="7">
        <v>15</v>
      </c>
      <c r="E427" s="10" t="s">
        <v>540</v>
      </c>
    </row>
    <row r="428" spans="1:5" x14ac:dyDescent="0.35">
      <c r="A428" s="11" t="s">
        <v>27</v>
      </c>
      <c r="B428" s="4" t="s">
        <v>2</v>
      </c>
      <c r="C428" s="39">
        <v>93.884846339351498</v>
      </c>
      <c r="D428" s="7">
        <v>15</v>
      </c>
      <c r="E428" s="10" t="s">
        <v>540</v>
      </c>
    </row>
    <row r="429" spans="1:5" x14ac:dyDescent="0.35">
      <c r="A429" s="11" t="s">
        <v>28</v>
      </c>
      <c r="B429" s="1" t="s">
        <v>1</v>
      </c>
      <c r="C429" s="39">
        <v>93.909175322623923</v>
      </c>
      <c r="D429" s="7">
        <v>15</v>
      </c>
      <c r="E429" s="10" t="s">
        <v>540</v>
      </c>
    </row>
    <row r="430" spans="1:5" x14ac:dyDescent="0.35">
      <c r="A430" s="11" t="s">
        <v>25</v>
      </c>
      <c r="B430" s="4" t="s">
        <v>2</v>
      </c>
      <c r="C430" s="39">
        <v>94.024817573954351</v>
      </c>
      <c r="D430" s="7">
        <v>15</v>
      </c>
      <c r="E430" s="10" t="s">
        <v>540</v>
      </c>
    </row>
    <row r="431" spans="1:5" x14ac:dyDescent="0.35">
      <c r="A431" s="11" t="s">
        <v>26</v>
      </c>
      <c r="B431" s="4" t="s">
        <v>29</v>
      </c>
      <c r="C431" s="39">
        <v>94.297961570264306</v>
      </c>
      <c r="D431" s="7">
        <v>15</v>
      </c>
      <c r="E431" s="10" t="s">
        <v>540</v>
      </c>
    </row>
    <row r="432" spans="1:5" x14ac:dyDescent="0.35">
      <c r="A432" s="11" t="s">
        <v>27</v>
      </c>
      <c r="B432" s="4" t="s">
        <v>2</v>
      </c>
      <c r="C432" s="39">
        <v>94.515296697936719</v>
      </c>
      <c r="D432" s="7">
        <v>15</v>
      </c>
      <c r="E432" s="10" t="s">
        <v>540</v>
      </c>
    </row>
    <row r="433" spans="1:5" x14ac:dyDescent="0.35">
      <c r="A433" s="11" t="s">
        <v>27</v>
      </c>
      <c r="B433" s="4" t="s">
        <v>29</v>
      </c>
      <c r="C433" s="39">
        <v>95.000159692135639</v>
      </c>
      <c r="D433" s="7">
        <v>15</v>
      </c>
      <c r="E433" s="10" t="s">
        <v>540</v>
      </c>
    </row>
    <row r="434" spans="1:5" x14ac:dyDescent="0.35">
      <c r="A434" s="11" t="s">
        <v>28</v>
      </c>
      <c r="B434" s="4" t="s">
        <v>29</v>
      </c>
      <c r="C434" s="39">
        <v>95.022078514448367</v>
      </c>
      <c r="D434" s="7">
        <v>16</v>
      </c>
      <c r="E434" s="10" t="s">
        <v>540</v>
      </c>
    </row>
    <row r="435" spans="1:5" x14ac:dyDescent="0.35">
      <c r="A435" s="11" t="s">
        <v>25</v>
      </c>
      <c r="B435" s="1" t="s">
        <v>1</v>
      </c>
      <c r="C435" s="39">
        <v>95.152909327298403</v>
      </c>
      <c r="D435" s="7">
        <v>16</v>
      </c>
      <c r="E435" s="10" t="s">
        <v>540</v>
      </c>
    </row>
    <row r="436" spans="1:5" x14ac:dyDescent="0.35">
      <c r="A436" s="11" t="s">
        <v>28</v>
      </c>
      <c r="B436" s="1" t="s">
        <v>1</v>
      </c>
      <c r="C436" s="39">
        <v>95.203568182187155</v>
      </c>
      <c r="D436" s="7">
        <v>16</v>
      </c>
      <c r="E436" s="10" t="s">
        <v>540</v>
      </c>
    </row>
    <row r="437" spans="1:5" x14ac:dyDescent="0.35">
      <c r="A437" s="11" t="s">
        <v>28</v>
      </c>
      <c r="B437" s="4" t="s">
        <v>2</v>
      </c>
      <c r="C437" s="39">
        <v>95.704381439718418</v>
      </c>
      <c r="D437" s="7">
        <v>16</v>
      </c>
      <c r="E437" s="10" t="s">
        <v>540</v>
      </c>
    </row>
    <row r="438" spans="1:5" x14ac:dyDescent="0.35">
      <c r="A438" s="11" t="s">
        <v>28</v>
      </c>
      <c r="B438" s="4" t="s">
        <v>2</v>
      </c>
      <c r="C438" s="39">
        <v>95.721025192760862</v>
      </c>
      <c r="D438" s="7">
        <v>16</v>
      </c>
      <c r="E438" s="10" t="s">
        <v>540</v>
      </c>
    </row>
    <row r="439" spans="1:5" x14ac:dyDescent="0.35">
      <c r="A439" s="11" t="s">
        <v>27</v>
      </c>
      <c r="B439" s="4" t="s">
        <v>29</v>
      </c>
      <c r="C439" s="39">
        <v>95.787918528076261</v>
      </c>
      <c r="D439" s="7">
        <v>16</v>
      </c>
      <c r="E439" s="10" t="s">
        <v>540</v>
      </c>
    </row>
    <row r="440" spans="1:5" x14ac:dyDescent="0.35">
      <c r="A440" s="11" t="s">
        <v>28</v>
      </c>
      <c r="B440" s="4" t="s">
        <v>2</v>
      </c>
      <c r="C440" s="39">
        <v>96.012359083106276</v>
      </c>
      <c r="D440" s="7">
        <v>16</v>
      </c>
      <c r="E440" s="10" t="s">
        <v>540</v>
      </c>
    </row>
    <row r="441" spans="1:5" x14ac:dyDescent="0.35">
      <c r="A441" s="11" t="s">
        <v>28</v>
      </c>
      <c r="B441" s="4" t="s">
        <v>29</v>
      </c>
      <c r="C441" s="39">
        <v>96.306717043335084</v>
      </c>
      <c r="D441" s="7">
        <v>16</v>
      </c>
      <c r="E441" s="10" t="s">
        <v>540</v>
      </c>
    </row>
    <row r="442" spans="1:5" x14ac:dyDescent="0.35">
      <c r="A442" s="11" t="s">
        <v>24</v>
      </c>
      <c r="B442" s="4" t="s">
        <v>2</v>
      </c>
      <c r="C442" s="39">
        <v>96.799913282738999</v>
      </c>
      <c r="D442" s="7">
        <v>16</v>
      </c>
      <c r="E442" s="10" t="s">
        <v>540</v>
      </c>
    </row>
    <row r="443" spans="1:5" x14ac:dyDescent="0.35">
      <c r="A443" s="11" t="s">
        <v>24</v>
      </c>
      <c r="B443" s="4" t="s">
        <v>2</v>
      </c>
      <c r="C443" s="39">
        <v>96.84084054431878</v>
      </c>
      <c r="D443" s="7">
        <v>16</v>
      </c>
      <c r="E443" s="10" t="s">
        <v>540</v>
      </c>
    </row>
    <row r="444" spans="1:5" x14ac:dyDescent="0.35">
      <c r="A444" s="11" t="s">
        <v>28</v>
      </c>
      <c r="B444" s="4" t="s">
        <v>2</v>
      </c>
      <c r="C444" s="39">
        <v>96.90536919340957</v>
      </c>
      <c r="D444" s="7">
        <v>16</v>
      </c>
      <c r="E444" s="10" t="s">
        <v>540</v>
      </c>
    </row>
    <row r="445" spans="1:5" x14ac:dyDescent="0.35">
      <c r="A445" s="11" t="s">
        <v>28</v>
      </c>
      <c r="B445" s="4" t="s">
        <v>29</v>
      </c>
      <c r="C445" s="39">
        <v>97.499644400231773</v>
      </c>
      <c r="D445" s="7">
        <v>16</v>
      </c>
      <c r="E445" s="10" t="s">
        <v>540</v>
      </c>
    </row>
    <row r="446" spans="1:5" x14ac:dyDescent="0.35">
      <c r="A446" s="11" t="s">
        <v>26</v>
      </c>
      <c r="B446" s="4" t="s">
        <v>2</v>
      </c>
      <c r="C446" s="39">
        <v>97.756019587977789</v>
      </c>
      <c r="D446" s="7">
        <v>16</v>
      </c>
      <c r="E446" s="10" t="s">
        <v>540</v>
      </c>
    </row>
    <row r="447" spans="1:5" x14ac:dyDescent="0.35">
      <c r="A447" s="11" t="s">
        <v>28</v>
      </c>
      <c r="B447" s="4" t="s">
        <v>2</v>
      </c>
      <c r="C447" s="39">
        <v>97.995625967159867</v>
      </c>
      <c r="D447" s="7">
        <v>16</v>
      </c>
      <c r="E447" s="10" t="s">
        <v>540</v>
      </c>
    </row>
    <row r="448" spans="1:5" x14ac:dyDescent="0.35">
      <c r="A448" s="11" t="s">
        <v>25</v>
      </c>
      <c r="B448" s="4" t="s">
        <v>2</v>
      </c>
      <c r="C448" s="39">
        <v>98.008995539275929</v>
      </c>
      <c r="D448" s="7">
        <v>16</v>
      </c>
      <c r="E448" s="10" t="s">
        <v>540</v>
      </c>
    </row>
    <row r="449" spans="1:5" x14ac:dyDescent="0.35">
      <c r="A449" s="11" t="s">
        <v>27</v>
      </c>
      <c r="B449" s="4" t="s">
        <v>29</v>
      </c>
      <c r="C449" s="39">
        <v>99.797516870312393</v>
      </c>
      <c r="D449" s="7">
        <v>16</v>
      </c>
      <c r="E449" s="10" t="s">
        <v>540</v>
      </c>
    </row>
    <row r="450" spans="1:5" x14ac:dyDescent="0.35">
      <c r="A450" s="11" t="s">
        <v>28</v>
      </c>
      <c r="B450" s="4" t="s">
        <v>29</v>
      </c>
      <c r="C450" s="39">
        <v>99.85</v>
      </c>
      <c r="D450" s="7">
        <v>16</v>
      </c>
      <c r="E450" s="10" t="s">
        <v>540</v>
      </c>
    </row>
    <row r="451" spans="1:5" x14ac:dyDescent="0.35">
      <c r="A451" s="11" t="s">
        <v>28</v>
      </c>
      <c r="B451" s="4" t="s">
        <v>29</v>
      </c>
      <c r="C451" s="39">
        <v>99.85</v>
      </c>
      <c r="D451" s="7">
        <v>16</v>
      </c>
      <c r="E451" s="10" t="s">
        <v>540</v>
      </c>
    </row>
    <row r="452" spans="1:5" x14ac:dyDescent="0.35">
      <c r="D452" s="7"/>
    </row>
    <row r="453" spans="1:5" x14ac:dyDescent="0.35">
      <c r="D453" s="7"/>
    </row>
    <row r="454" spans="1:5" x14ac:dyDescent="0.35">
      <c r="D454" s="7"/>
    </row>
    <row r="455" spans="1:5" x14ac:dyDescent="0.35">
      <c r="D455" s="7"/>
    </row>
    <row r="456" spans="1:5" x14ac:dyDescent="0.35">
      <c r="D456" s="7"/>
    </row>
    <row r="457" spans="1:5" x14ac:dyDescent="0.35">
      <c r="D457" s="7"/>
    </row>
  </sheetData>
  <pageMargins left="0.7" right="0.7" top="0.78740157499999996" bottom="0.78740157499999996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Tabelle1</vt:lpstr>
      <vt:lpstr>Rohdaten</vt:lpstr>
      <vt:lpstr>a)</vt:lpstr>
      <vt:lpstr>b)</vt:lpstr>
      <vt:lpstr>c)</vt:lpstr>
      <vt:lpstr>d)</vt:lpstr>
      <vt:lpstr>e)</vt:lpstr>
      <vt:lpstr>Klassen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Reiter Joachim</dc:creator>
  <cp:lastModifiedBy>jreiter</cp:lastModifiedBy>
  <cp:lastPrinted>2016-02-01T20:13:08Z</cp:lastPrinted>
  <dcterms:created xsi:type="dcterms:W3CDTF">2014-07-08T13:30:49Z</dcterms:created>
  <dcterms:modified xsi:type="dcterms:W3CDTF">2017-07-10T15:12:03Z</dcterms:modified>
</cp:coreProperties>
</file>